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10" windowHeight="7335" tabRatio="722" activeTab="8"/>
  </bookViews>
  <sheets>
    <sheet name="START" sheetId="26" r:id="rId1"/>
    <sheet name="Rechnen" sheetId="24" r:id="rId2"/>
    <sheet name="Klassenparty" sheetId="20" r:id="rId3"/>
    <sheet name="Rechnung" sheetId="17" r:id="rId4"/>
    <sheet name="Noten" sheetId="22" r:id="rId5"/>
    <sheet name="Hausverkauf" sheetId="5" r:id="rId6"/>
    <sheet name="Kunden" sheetId="6" r:id="rId7"/>
    <sheet name="Abrechnung" sheetId="12" r:id="rId8"/>
    <sheet name="wenn 1" sheetId="8" r:id="rId9"/>
    <sheet name="wenn 2" sheetId="7" r:id="rId10"/>
    <sheet name="wenn 3" sheetId="1" r:id="rId11"/>
    <sheet name="Zinsen" sheetId="21" r:id="rId12"/>
    <sheet name="Telefonrechnung" sheetId="19" r:id="rId13"/>
    <sheet name="Mini-Haushalt" sheetId="23" r:id="rId14"/>
    <sheet name="Zufallszahl" sheetId="25" r:id="rId15"/>
    <sheet name="ECDL (Wenn)" sheetId="10" r:id="rId16"/>
    <sheet name="wenn 4" sheetId="9" r:id="rId17"/>
    <sheet name="wenn 5" sheetId="16" r:id="rId18"/>
    <sheet name="wenn 6" sheetId="18" r:id="rId19"/>
    <sheet name="Zusatzübung Stundenlohn" sheetId="15" r:id="rId20"/>
    <sheet name="Zusatzübung Datum" sheetId="13" r:id="rId21"/>
    <sheet name="Tipps" sheetId="14" r:id="rId22"/>
  </sheets>
  <calcPr calcId="124519"/>
  <fileRecoveryPr repairLoad="1"/>
</workbook>
</file>

<file path=xl/calcChain.xml><?xml version="1.0" encoding="utf-8"?>
<calcChain xmlns="http://schemas.openxmlformats.org/spreadsheetml/2006/main">
  <c r="D5" i="8"/>
  <c r="D20" i="19" l="1"/>
  <c r="D19"/>
  <c r="D14"/>
  <c r="C21" i="25"/>
  <c r="C20"/>
  <c r="C19"/>
  <c r="C6"/>
  <c r="D6" s="1"/>
  <c r="E6" s="1"/>
  <c r="C14"/>
  <c r="C5"/>
  <c r="F5" s="1"/>
  <c r="C3"/>
  <c r="M20" i="23"/>
  <c r="N15"/>
  <c r="L20"/>
  <c r="M10"/>
  <c r="N5"/>
  <c r="L10"/>
  <c r="F13"/>
  <c r="G20"/>
  <c r="F20"/>
  <c r="C17"/>
  <c r="G10"/>
  <c r="H5"/>
  <c r="B4" s="1"/>
  <c r="B17" s="1"/>
  <c r="F10"/>
  <c r="F3"/>
  <c r="D12" i="19"/>
  <c r="M19"/>
  <c r="M20" s="1"/>
  <c r="M12"/>
  <c r="M14" s="1"/>
  <c r="M16" s="1"/>
  <c r="C4" i="6"/>
  <c r="C5"/>
  <c r="C6"/>
  <c r="C7"/>
  <c r="C8"/>
  <c r="C9"/>
  <c r="C10"/>
  <c r="C11"/>
  <c r="C12"/>
  <c r="C13"/>
  <c r="C15"/>
  <c r="C16"/>
  <c r="C17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5"/>
  <c r="C46"/>
  <c r="C47"/>
  <c r="C48"/>
  <c r="C49"/>
  <c r="C50"/>
  <c r="C51"/>
  <c r="C52"/>
  <c r="C53"/>
  <c r="C54"/>
  <c r="C55"/>
  <c r="C56"/>
  <c r="C57"/>
  <c r="C58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80"/>
  <c r="C81"/>
  <c r="C82"/>
  <c r="C83"/>
  <c r="C84"/>
  <c r="C85"/>
  <c r="C87"/>
  <c r="C88"/>
  <c r="C89"/>
  <c r="H15" i="23"/>
  <c r="D16" i="19"/>
  <c r="D21"/>
  <c r="F6" i="25"/>
  <c r="F8" l="1"/>
  <c r="M21" i="19"/>
  <c r="C23" i="25"/>
  <c r="D5"/>
  <c r="E5" s="1"/>
</calcChain>
</file>

<file path=xl/sharedStrings.xml><?xml version="1.0" encoding="utf-8"?>
<sst xmlns="http://schemas.openxmlformats.org/spreadsheetml/2006/main" count="569" uniqueCount="465">
  <si>
    <t>Interessenten</t>
  </si>
  <si>
    <t>Angebot</t>
  </si>
  <si>
    <t>Höchstes Angebot:</t>
  </si>
  <si>
    <t>Niedrigstes Angebot:</t>
  </si>
  <si>
    <t>Mittelwert:</t>
  </si>
  <si>
    <t>Anzahl der Angebote:</t>
  </si>
  <si>
    <t>Hausverkauf</t>
  </si>
  <si>
    <t>Franz Riemenschneider</t>
  </si>
  <si>
    <t>Leopold Habsnicht</t>
  </si>
  <si>
    <t>Lukas Lainer</t>
  </si>
  <si>
    <t>Adelheid Knüpper</t>
  </si>
  <si>
    <t>Karlheinz Grasmugg</t>
  </si>
  <si>
    <t>Werner Heinzl</t>
  </si>
  <si>
    <t>Johann Windgasser</t>
  </si>
  <si>
    <t>Josef Weinkammer</t>
  </si>
  <si>
    <t>Erich Pohl</t>
  </si>
  <si>
    <r>
      <t xml:space="preserve">Angebot: </t>
    </r>
    <r>
      <rPr>
        <b/>
        <sz val="10"/>
        <rFont val="Arial"/>
        <family val="2"/>
      </rPr>
      <t>Villa, 265 m², Blick auf die Festung Hohensalzburg</t>
    </r>
  </si>
  <si>
    <t>Name</t>
  </si>
  <si>
    <t>Summe</t>
  </si>
  <si>
    <t>größter Wert</t>
  </si>
  <si>
    <t>kleinster Wert</t>
  </si>
  <si>
    <t>Mittelwert</t>
  </si>
  <si>
    <t>Jahr 2003</t>
  </si>
  <si>
    <t>Jahr 2004</t>
  </si>
  <si>
    <t>Jahr 2005</t>
  </si>
  <si>
    <t>Kunden: Zahlungen</t>
  </si>
  <si>
    <t xml:space="preserve">Sebastian  Franz </t>
  </si>
  <si>
    <t xml:space="preserve">Bernd  Kathol </t>
  </si>
  <si>
    <t xml:space="preserve">Veit  Zschieppang </t>
  </si>
  <si>
    <t xml:space="preserve">Marcus  Meseberg </t>
  </si>
  <si>
    <t xml:space="preserve">Marian  Kretschmann </t>
  </si>
  <si>
    <t xml:space="preserve">Ralph  Janßen </t>
  </si>
  <si>
    <t xml:space="preserve">Steffen  Andrä </t>
  </si>
  <si>
    <t xml:space="preserve">Fabian  Kunath </t>
  </si>
  <si>
    <t xml:space="preserve">Johannes  Hegewald </t>
  </si>
  <si>
    <t xml:space="preserve">Nick  Schmidt </t>
  </si>
  <si>
    <t xml:space="preserve">Timo  Ziebarth </t>
  </si>
  <si>
    <t xml:space="preserve">Manuel  Wagner </t>
  </si>
  <si>
    <t xml:space="preserve">Falk  Thormann </t>
  </si>
  <si>
    <t xml:space="preserve">Anne  Wicke </t>
  </si>
  <si>
    <t xml:space="preserve">Peter  Polic </t>
  </si>
  <si>
    <t xml:space="preserve">Stefanie  Völkner </t>
  </si>
  <si>
    <t xml:space="preserve">Markus  Busse </t>
  </si>
  <si>
    <t xml:space="preserve">Melanie  Walter </t>
  </si>
  <si>
    <t xml:space="preserve">Michael  Jurentschk </t>
  </si>
  <si>
    <t xml:space="preserve">Christoph  Manderla </t>
  </si>
  <si>
    <t xml:space="preserve">Martin  Straub </t>
  </si>
  <si>
    <t xml:space="preserve">Damian  Neubauer </t>
  </si>
  <si>
    <t xml:space="preserve">Kai Benjamin  Larsen </t>
  </si>
  <si>
    <t xml:space="preserve">Timur  Kirchhöfer </t>
  </si>
  <si>
    <t xml:space="preserve">Sven  Ludwig </t>
  </si>
  <si>
    <t xml:space="preserve">Jörg  Köhler </t>
  </si>
  <si>
    <t xml:space="preserve">Christoph  Block </t>
  </si>
  <si>
    <t xml:space="preserve">Moritz  Moosmüller </t>
  </si>
  <si>
    <t xml:space="preserve">Kräutlein  Holger </t>
  </si>
  <si>
    <t xml:space="preserve">Thomas  Wagner </t>
  </si>
  <si>
    <t xml:space="preserve">Stefan  Herudek </t>
  </si>
  <si>
    <t xml:space="preserve">Thomas  Schläfer </t>
  </si>
  <si>
    <t xml:space="preserve">Timo  Neitzke </t>
  </si>
  <si>
    <t xml:space="preserve">Janina  Wege </t>
  </si>
  <si>
    <t xml:space="preserve">Andreas  Schädlich </t>
  </si>
  <si>
    <t xml:space="preserve">Martin  Schütz </t>
  </si>
  <si>
    <t xml:space="preserve">Sebastian  Michelmann </t>
  </si>
  <si>
    <t xml:space="preserve">Erik  Brüning </t>
  </si>
  <si>
    <t xml:space="preserve">Margit  Heller </t>
  </si>
  <si>
    <t xml:space="preserve">Alexander  Taudus </t>
  </si>
  <si>
    <t xml:space="preserve">Marc  Recktenwald </t>
  </si>
  <si>
    <t xml:space="preserve">Daniel  Turner </t>
  </si>
  <si>
    <t xml:space="preserve">Eric  Sallie </t>
  </si>
  <si>
    <t xml:space="preserve">Marco  Rabe </t>
  </si>
  <si>
    <t xml:space="preserve">Harmony  Adler </t>
  </si>
  <si>
    <t xml:space="preserve">Jan  Hoffmann </t>
  </si>
  <si>
    <t xml:space="preserve">Peter  Schüler </t>
  </si>
  <si>
    <t xml:space="preserve">Rene´  Warning </t>
  </si>
  <si>
    <t xml:space="preserve">Steve  Cunaeus </t>
  </si>
  <si>
    <t xml:space="preserve">Georg  Berrewitz </t>
  </si>
  <si>
    <t xml:space="preserve">Danny  Scheuermann </t>
  </si>
  <si>
    <t xml:space="preserve">Stefan  Dirks </t>
  </si>
  <si>
    <t xml:space="preserve">Sandra  Trodler </t>
  </si>
  <si>
    <t xml:space="preserve">Schiffer  Benjamin </t>
  </si>
  <si>
    <t xml:space="preserve">Heiko  Richter </t>
  </si>
  <si>
    <t xml:space="preserve">Kai  Rorarius </t>
  </si>
  <si>
    <t xml:space="preserve">Peter  Pfeiffer </t>
  </si>
  <si>
    <t xml:space="preserve">Jens  Patzelt </t>
  </si>
  <si>
    <t xml:space="preserve">Florian  Miehe </t>
  </si>
  <si>
    <t xml:space="preserve">Nicole  Deicke </t>
  </si>
  <si>
    <t xml:space="preserve">Carolin  Franzus </t>
  </si>
  <si>
    <t xml:space="preserve">Daniel  Zwick </t>
  </si>
  <si>
    <t xml:space="preserve">Dennis  Maurans </t>
  </si>
  <si>
    <t xml:space="preserve">Denny  Schumann </t>
  </si>
  <si>
    <t xml:space="preserve">Timo  Schade </t>
  </si>
  <si>
    <t xml:space="preserve">Robert  Dix </t>
  </si>
  <si>
    <t xml:space="preserve">Viktoria  Preschel </t>
  </si>
  <si>
    <t xml:space="preserve">Nico  Dussling </t>
  </si>
  <si>
    <t xml:space="preserve">Martin  Fischer </t>
  </si>
  <si>
    <t xml:space="preserve">Holger  Otte </t>
  </si>
  <si>
    <t xml:space="preserve">Michael  Gräfenstein </t>
  </si>
  <si>
    <t xml:space="preserve">Sven  Köser </t>
  </si>
  <si>
    <t xml:space="preserve">Christian  Eli </t>
  </si>
  <si>
    <t xml:space="preserve">Andreas  Glaser </t>
  </si>
  <si>
    <t xml:space="preserve">Jenny  Engler </t>
  </si>
  <si>
    <t xml:space="preserve">Juergen  Thiere </t>
  </si>
  <si>
    <t xml:space="preserve">Andreas  Tanjsek </t>
  </si>
  <si>
    <t xml:space="preserve">Werner  Bornkessel </t>
  </si>
  <si>
    <t xml:space="preserve">Nicole  Richter </t>
  </si>
  <si>
    <t xml:space="preserve">René  Westphal </t>
  </si>
  <si>
    <t xml:space="preserve">Melanie  Bergt </t>
  </si>
  <si>
    <t xml:space="preserve">Stefan  Cornelius </t>
  </si>
  <si>
    <t xml:space="preserve">Manuel  Ballerstedt </t>
  </si>
  <si>
    <t xml:space="preserve">Kugler  Sascha </t>
  </si>
  <si>
    <t xml:space="preserve">Sabrina  Främke </t>
  </si>
  <si>
    <t xml:space="preserve">Christian  Klein </t>
  </si>
  <si>
    <t>Berechne mit Hilfe der Funktionen MAX, MIN, MITTELWERT und ANZAHL!</t>
  </si>
  <si>
    <t>Kunde</t>
  </si>
  <si>
    <t>Rechungssumme</t>
  </si>
  <si>
    <t>Rabatt ?</t>
  </si>
  <si>
    <t>Huber</t>
  </si>
  <si>
    <t>Maier</t>
  </si>
  <si>
    <t>Grasser</t>
  </si>
  <si>
    <t>Gernstl</t>
  </si>
  <si>
    <t>Gruber</t>
  </si>
  <si>
    <t>Falls die Rechnungssumme größer als 500 € ist,</t>
  </si>
  <si>
    <t>Umsatz</t>
  </si>
  <si>
    <t>Provision ?</t>
  </si>
  <si>
    <t>Andreas</t>
  </si>
  <si>
    <t>Hermine</t>
  </si>
  <si>
    <t>Fink</t>
  </si>
  <si>
    <t>Stefan</t>
  </si>
  <si>
    <t>Eder</t>
  </si>
  <si>
    <t>Rupert</t>
  </si>
  <si>
    <t>Jakobsen</t>
  </si>
  <si>
    <t>Helmut</t>
  </si>
  <si>
    <t>Filialleiter/in</t>
  </si>
  <si>
    <t>Jahresumsatz</t>
  </si>
  <si>
    <t>Bonus</t>
  </si>
  <si>
    <t>Bonusstaffel</t>
  </si>
  <si>
    <t>Betrag</t>
  </si>
  <si>
    <t>ab</t>
  </si>
  <si>
    <t>Bischofshofen</t>
  </si>
  <si>
    <t>St. Johann</t>
  </si>
  <si>
    <t>Hallein</t>
  </si>
  <si>
    <t>Salzburg Süd</t>
  </si>
  <si>
    <t>Salzburg West</t>
  </si>
  <si>
    <t>Oberndorf</t>
  </si>
  <si>
    <t>Seekirchen</t>
  </si>
  <si>
    <t>Geschäft</t>
  </si>
  <si>
    <t>Andrea Leitner</t>
  </si>
  <si>
    <t>Udo Senker</t>
  </si>
  <si>
    <t>Wolfgang Heindl</t>
  </si>
  <si>
    <t>Josef Altzinger</t>
  </si>
  <si>
    <t>Roswitha Polak</t>
  </si>
  <si>
    <t>Winfried Kohles</t>
  </si>
  <si>
    <t>Mitarbeiter</t>
  </si>
  <si>
    <t>Bonuszahlung</t>
  </si>
  <si>
    <t>Bonus?</t>
  </si>
  <si>
    <t>Gschwendtner</t>
  </si>
  <si>
    <t>Iglseder</t>
  </si>
  <si>
    <t>Brunner</t>
  </si>
  <si>
    <t>Salmhofer</t>
  </si>
  <si>
    <t>Breininger</t>
  </si>
  <si>
    <t>Haas</t>
  </si>
  <si>
    <t>Kurz</t>
  </si>
  <si>
    <t>Ausweger</t>
  </si>
  <si>
    <r>
      <t xml:space="preserve">Zusatz: </t>
    </r>
    <r>
      <rPr>
        <sz val="10"/>
        <rFont val="Arial"/>
        <family val="2"/>
      </rPr>
      <t>Wie könnte man die erfolgreichen Teilnehmer bzw. die "Durchfaller" zählen?</t>
    </r>
  </si>
  <si>
    <t>Ergebnis</t>
  </si>
  <si>
    <t>Sortiere die Tabelle nach Namen</t>
  </si>
  <si>
    <t>Füge die richtigen Funktionen am unteren Ende</t>
  </si>
  <si>
    <t>der Tabelle ein!</t>
  </si>
  <si>
    <t>Zentriere die Überschrift über die Tabelle!</t>
  </si>
  <si>
    <t>Kosten</t>
  </si>
  <si>
    <t>Gewinn</t>
  </si>
  <si>
    <t>Gewinn = Umsatz - Kosten</t>
  </si>
  <si>
    <t>Filiale Hallein</t>
  </si>
  <si>
    <t>Filiale Bergheim</t>
  </si>
  <si>
    <t>Filiale Wals</t>
  </si>
  <si>
    <t>Filiale Puch</t>
  </si>
  <si>
    <t>Gib das Jahr, den Monat und den Tag deines Geburtstages ein (als Zahl):</t>
  </si>
  <si>
    <t>Ermittle mit einer Funktion das Datum des Geburtstages aus den Werten des Zellbereiches G3:G5:</t>
  </si>
  <si>
    <t>Finde mit der geeigneten Funktion das heutige Datum:</t>
  </si>
  <si>
    <t>Berechne den Unterschied in Tagen zwischen deinem Geburtstag und dem heutigen Datum:</t>
  </si>
  <si>
    <t>Unterschied:</t>
  </si>
  <si>
    <t>Geburtsdatum:</t>
  </si>
  <si>
    <t>Heute:</t>
  </si>
  <si>
    <r>
      <t>Wenn der Unterschied an Tagen kleiner als 10000 ist, soll "</t>
    </r>
    <r>
      <rPr>
        <b/>
        <sz val="10"/>
        <color indexed="12"/>
        <rFont val="Arial"/>
        <family val="2"/>
      </rPr>
      <t>sehr JUNG</t>
    </r>
    <r>
      <rPr>
        <sz val="10"/>
        <rFont val="Arial"/>
        <family val="2"/>
      </rPr>
      <t>", sonst "</t>
    </r>
    <r>
      <rPr>
        <b/>
        <sz val="10"/>
        <color indexed="12"/>
        <rFont val="Arial"/>
        <family val="2"/>
      </rPr>
      <t>nicht so jung</t>
    </r>
    <r>
      <rPr>
        <sz val="10"/>
        <rFont val="Arial"/>
        <family val="2"/>
      </rPr>
      <t>" angezeigt werden:</t>
    </r>
  </si>
  <si>
    <t>sehr jung oder
nicht so jung?</t>
  </si>
  <si>
    <t>Jahr:</t>
  </si>
  <si>
    <t>Monat:</t>
  </si>
  <si>
    <t>Tag:</t>
  </si>
  <si>
    <t>Berechne die fehlenden Werte in den gelben Zellen!</t>
  </si>
  <si>
    <t>soll im Rabattfeld das Wort "ja" erscheinen, sonst soll "xxx" erscheinen.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</si>
  <si>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</si>
  <si>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t>Funktionen verwenden</t>
  </si>
  <si>
    <t>Falls dir Zeit bleibt, verbessere die Optik der Tabellen!</t>
  </si>
  <si>
    <t>Vorname</t>
  </si>
  <si>
    <t>Anwesenheit
in Stunden</t>
  </si>
  <si>
    <t>Lohnzahlung</t>
  </si>
  <si>
    <t>Prozentueller
Anteil am
Gesamtlohn</t>
  </si>
  <si>
    <t>Reiter</t>
  </si>
  <si>
    <t>Gesamtlöhne:</t>
  </si>
  <si>
    <t>Eva</t>
  </si>
  <si>
    <t>Durchschnittslohn:</t>
  </si>
  <si>
    <t>Thesinger</t>
  </si>
  <si>
    <t>Angela</t>
  </si>
  <si>
    <t>Anzahl der Mitarbeiter:</t>
  </si>
  <si>
    <t>Gobert</t>
  </si>
  <si>
    <t>Franz</t>
  </si>
  <si>
    <t>Kiesinger</t>
  </si>
  <si>
    <t>Sandra</t>
  </si>
  <si>
    <t>Hellinger</t>
  </si>
  <si>
    <t>Ute</t>
  </si>
  <si>
    <t>Zeisl</t>
  </si>
  <si>
    <t>Helene</t>
  </si>
  <si>
    <t>Hafl</t>
  </si>
  <si>
    <t>Ingrid</t>
  </si>
  <si>
    <t>Probst</t>
  </si>
  <si>
    <t>Karl</t>
  </si>
  <si>
    <t>Dürflinger</t>
  </si>
  <si>
    <t>Max</t>
  </si>
  <si>
    <t>Meier</t>
  </si>
  <si>
    <t>Otto</t>
  </si>
  <si>
    <t>Braun</t>
  </si>
  <si>
    <t>Sebastian</t>
  </si>
  <si>
    <t>Meissner</t>
  </si>
  <si>
    <t>Herbert</t>
  </si>
  <si>
    <t>Maurer</t>
  </si>
  <si>
    <t>Hannah</t>
  </si>
  <si>
    <t>Sieberer</t>
  </si>
  <si>
    <t>Klara</t>
  </si>
  <si>
    <t>Niedrigste Lohnzahlung:</t>
  </si>
  <si>
    <t>Höchste Lohnzahlung:</t>
  </si>
  <si>
    <t>Stundenlohn:</t>
  </si>
  <si>
    <t>Rupert Härting</t>
  </si>
  <si>
    <r>
      <t xml:space="preserve">Wenn der Jahresumsatz größer als </t>
    </r>
    <r>
      <rPr>
        <b/>
        <sz val="10"/>
        <rFont val="Arial"/>
        <family val="2"/>
      </rPr>
      <t xml:space="preserve">320.000 € </t>
    </r>
    <r>
      <rPr>
        <sz val="10"/>
        <rFont val="Arial"/>
        <family val="2"/>
      </rPr>
      <t xml:space="preserve">ist, wird eine Bonuszahlung gewährt, sonst soll der Text </t>
    </r>
    <r>
      <rPr>
        <b/>
        <sz val="10"/>
        <rFont val="Arial"/>
        <family val="2"/>
      </rPr>
      <t xml:space="preserve">"kein" </t>
    </r>
    <r>
      <rPr>
        <sz val="10"/>
        <rFont val="Arial"/>
        <family val="2"/>
      </rPr>
      <t>erscheinen</t>
    </r>
  </si>
  <si>
    <r>
      <t xml:space="preserve">Berechne im Bonusfeld den </t>
    </r>
    <r>
      <rPr>
        <b/>
        <sz val="10"/>
        <rFont val="Arial"/>
        <family val="2"/>
      </rPr>
      <t>Betrag der Zahlung!</t>
    </r>
  </si>
  <si>
    <t>Zinsen berechnen</t>
  </si>
  <si>
    <t>Guthaben</t>
  </si>
  <si>
    <t>Zinssatz</t>
  </si>
  <si>
    <t>Zinsbetrag</t>
  </si>
  <si>
    <t>Anhalt</t>
  </si>
  <si>
    <t>Berndorfer</t>
  </si>
  <si>
    <t>Kringl</t>
  </si>
  <si>
    <t>Landmann</t>
  </si>
  <si>
    <t>Sterndorfer</t>
  </si>
  <si>
    <t>Zingel</t>
  </si>
  <si>
    <t>Wer mehr als 10 000 Euro Guthaben hat, erhält 3 % Zinsen, darunter gibt es nur 2,25% Zinsen.</t>
  </si>
  <si>
    <r>
      <t xml:space="preserve">Berechne den </t>
    </r>
    <r>
      <rPr>
        <b/>
        <sz val="10"/>
        <rFont val="Arial"/>
        <family val="2"/>
      </rPr>
      <t>Zinsbetrag</t>
    </r>
    <r>
      <rPr>
        <sz val="10"/>
        <rFont val="Arial"/>
        <family val="2"/>
      </rPr>
      <t xml:space="preserve"> und das </t>
    </r>
    <r>
      <rPr>
        <b/>
        <sz val="10"/>
        <rFont val="Arial"/>
        <family val="2"/>
      </rPr>
      <t>neue Guthaben</t>
    </r>
    <r>
      <rPr>
        <sz val="10"/>
        <rFont val="Arial"/>
        <family val="2"/>
      </rPr>
      <t xml:space="preserve"> nach einem Jahr!</t>
    </r>
  </si>
  <si>
    <t>Formatiere die Prozentwerte als Prozent</t>
  </si>
  <si>
    <t>Guthaben neu</t>
  </si>
  <si>
    <t>Gib auf den folgenden Arbeitsblättern die erforderlichen Funktionen ein!</t>
  </si>
  <si>
    <t>Richtige Ergebnisse erscheinen mit grünem Hintergrund.</t>
  </si>
  <si>
    <t>Angestellte bekommen eine Provision, wenn ihr Umsatz größer als 50.000 € ist.</t>
  </si>
  <si>
    <t>Provision</t>
  </si>
  <si>
    <r>
      <t xml:space="preserve">Im Feld Provision soll </t>
    </r>
    <r>
      <rPr>
        <b/>
        <i/>
        <sz val="10"/>
        <rFont val="Arial"/>
        <family val="2"/>
      </rPr>
      <t>ja</t>
    </r>
    <r>
      <rPr>
        <sz val="10"/>
        <rFont val="Arial"/>
        <family val="2"/>
      </rPr>
      <t xml:space="preserve"> oder </t>
    </r>
    <r>
      <rPr>
        <b/>
        <i/>
        <sz val="10"/>
        <rFont val="Arial"/>
        <family val="2"/>
      </rPr>
      <t>nein</t>
    </r>
    <r>
      <rPr>
        <sz val="10"/>
        <rFont val="Arial"/>
        <family val="2"/>
      </rPr>
      <t xml:space="preserve"> erscheinen!</t>
    </r>
  </si>
  <si>
    <t>Geschlecht</t>
  </si>
  <si>
    <t>m</t>
  </si>
  <si>
    <t>w</t>
  </si>
  <si>
    <t xml:space="preserve">Straße   </t>
  </si>
  <si>
    <t>Ort</t>
  </si>
  <si>
    <t>Land</t>
  </si>
  <si>
    <t xml:space="preserve">Sebastian </t>
  </si>
  <si>
    <t xml:space="preserve">Kopetzky </t>
  </si>
  <si>
    <t xml:space="preserve">Hofer Str. 15 A </t>
  </si>
  <si>
    <t>Köditz</t>
  </si>
  <si>
    <t xml:space="preserve">Bernd </t>
  </si>
  <si>
    <t xml:space="preserve">Maitre </t>
  </si>
  <si>
    <t xml:space="preserve">Schönfließer Str. 2 </t>
  </si>
  <si>
    <t>Berlin</t>
  </si>
  <si>
    <t xml:space="preserve">Veit </t>
  </si>
  <si>
    <t xml:space="preserve">Weise </t>
  </si>
  <si>
    <t xml:space="preserve">Kampstraße 21B </t>
  </si>
  <si>
    <t>Bergneustadt</t>
  </si>
  <si>
    <t xml:space="preserve">Marcus </t>
  </si>
  <si>
    <t xml:space="preserve">Gehrmann </t>
  </si>
  <si>
    <t xml:space="preserve">Vogelgesang 14 </t>
  </si>
  <si>
    <t>Angern</t>
  </si>
  <si>
    <t xml:space="preserve">Linde </t>
  </si>
  <si>
    <t xml:space="preserve">Diehloer Str. 41 </t>
  </si>
  <si>
    <t>Eisenhüttenstadt</t>
  </si>
  <si>
    <t xml:space="preserve">Ralph </t>
  </si>
  <si>
    <t xml:space="preserve">Oberhofer </t>
  </si>
  <si>
    <t xml:space="preserve">Meierskamp 37 </t>
  </si>
  <si>
    <t>Langewehe</t>
  </si>
  <si>
    <t xml:space="preserve">Helmecke </t>
  </si>
  <si>
    <t xml:space="preserve">Reinharzer Str.25 </t>
  </si>
  <si>
    <t>Bad Düben</t>
  </si>
  <si>
    <t xml:space="preserve">Fabian </t>
  </si>
  <si>
    <t xml:space="preserve">Janßen </t>
  </si>
  <si>
    <t>Stockelsdoorf</t>
  </si>
  <si>
    <t xml:space="preserve">Johannes </t>
  </si>
  <si>
    <t xml:space="preserve">Wagner </t>
  </si>
  <si>
    <t xml:space="preserve">Erich- Weinert- Straße 8 </t>
  </si>
  <si>
    <t>Pretzschendorf</t>
  </si>
  <si>
    <t xml:space="preserve">Nick </t>
  </si>
  <si>
    <t xml:space="preserve">Stöcker </t>
  </si>
  <si>
    <t xml:space="preserve">Grabenweg 6 </t>
  </si>
  <si>
    <t>Oberrot</t>
  </si>
  <si>
    <t xml:space="preserve">Timo </t>
  </si>
  <si>
    <t xml:space="preserve">Berger </t>
  </si>
  <si>
    <t xml:space="preserve">Hardenbergstraße.3 </t>
  </si>
  <si>
    <t>Gelsenkirchen</t>
  </si>
  <si>
    <t xml:space="preserve">Manuel </t>
  </si>
  <si>
    <t xml:space="preserve">Jarvers </t>
  </si>
  <si>
    <t xml:space="preserve">Luisenstr.5 </t>
  </si>
  <si>
    <t>Burgsolms</t>
  </si>
  <si>
    <t xml:space="preserve">Falk </t>
  </si>
  <si>
    <t xml:space="preserve">Friedrich </t>
  </si>
  <si>
    <t xml:space="preserve">Abt-Denzel-Weg 10 </t>
  </si>
  <si>
    <t>Untersulmetingen</t>
  </si>
  <si>
    <t xml:space="preserve">Anne </t>
  </si>
  <si>
    <t xml:space="preserve">Klostereit </t>
  </si>
  <si>
    <t xml:space="preserve">Freiligrathstraße 11 </t>
  </si>
  <si>
    <t>Zwickau</t>
  </si>
  <si>
    <t xml:space="preserve">Peter </t>
  </si>
  <si>
    <t xml:space="preserve">Kulke </t>
  </si>
  <si>
    <t>Kraljevica</t>
  </si>
  <si>
    <t xml:space="preserve">Stefanie </t>
  </si>
  <si>
    <t xml:space="preserve">Auf Den Gleichen 8 </t>
  </si>
  <si>
    <t>Hachenburg</t>
  </si>
  <si>
    <t xml:space="preserve">Markus </t>
  </si>
  <si>
    <t xml:space="preserve">Aehle </t>
  </si>
  <si>
    <t xml:space="preserve">Birkenallee 5 </t>
  </si>
  <si>
    <t>Langenhagen</t>
  </si>
  <si>
    <t xml:space="preserve">Melanie </t>
  </si>
  <si>
    <t xml:space="preserve">Jakobi </t>
  </si>
  <si>
    <t xml:space="preserve">Curslacker Deich 263 </t>
  </si>
  <si>
    <t>Hamburg</t>
  </si>
  <si>
    <t xml:space="preserve">Michael </t>
  </si>
  <si>
    <t xml:space="preserve">Müller </t>
  </si>
  <si>
    <t xml:space="preserve">Steinweiden Str. 13 </t>
  </si>
  <si>
    <t>Schleching</t>
  </si>
  <si>
    <t xml:space="preserve">Christoph </t>
  </si>
  <si>
    <t xml:space="preserve">Ruzafa </t>
  </si>
  <si>
    <t xml:space="preserve">Weinbergstr.9 </t>
  </si>
  <si>
    <t>Nieder-Olm</t>
  </si>
  <si>
    <t xml:space="preserve">Schuenemann </t>
  </si>
  <si>
    <t xml:space="preserve">Albert-Einstein-Strasse 30 </t>
  </si>
  <si>
    <t>Anrede</t>
  </si>
  <si>
    <t>Maria</t>
  </si>
  <si>
    <t>D</t>
  </si>
  <si>
    <t>PLZ</t>
  </si>
  <si>
    <t xml:space="preserve">Naalweg 12 </t>
  </si>
  <si>
    <r>
      <t>Wenn das Geschlecht</t>
    </r>
    <r>
      <rPr>
        <b/>
        <i/>
        <sz val="12"/>
        <rFont val="Arial"/>
        <family val="2"/>
      </rPr>
      <t xml:space="preserve"> m </t>
    </r>
    <r>
      <rPr>
        <sz val="12"/>
        <rFont val="Arial"/>
        <family val="2"/>
      </rPr>
      <t xml:space="preserve">ist, soll in der Spalte Anrede </t>
    </r>
    <r>
      <rPr>
        <b/>
        <i/>
        <sz val="12"/>
        <rFont val="Arial"/>
        <family val="2"/>
      </rPr>
      <t>Herr</t>
    </r>
    <r>
      <rPr>
        <sz val="12"/>
        <rFont val="Arial"/>
        <family val="2"/>
      </rPr>
      <t xml:space="preserve"> stehen, sonst </t>
    </r>
    <r>
      <rPr>
        <b/>
        <i/>
        <sz val="12"/>
        <rFont val="Arial"/>
        <family val="2"/>
      </rPr>
      <t>Frau.</t>
    </r>
  </si>
  <si>
    <t>Ergebnisse der ECDL-Prüfung</t>
  </si>
  <si>
    <t>erreichte 
Punkte</t>
  </si>
  <si>
    <t>positiv ab:</t>
  </si>
  <si>
    <r>
      <t xml:space="preserve">Verwende die "Wenn"-Funktion ein, um das Prüfungsergebnis anzugeben: 
Wenn die erreichten Punkte größer oder gleich 27 (Zelle </t>
    </r>
    <r>
      <rPr>
        <b/>
        <sz val="10"/>
        <color indexed="10"/>
        <rFont val="Arial"/>
        <family val="2"/>
      </rPr>
      <t>$C$16</t>
    </r>
    <r>
      <rPr>
        <sz val="10"/>
        <rFont val="Arial"/>
        <family val="2"/>
      </rPr>
      <t xml:space="preserve">) sind, dann soll das Ergebnis lauten:
</t>
    </r>
    <r>
      <rPr>
        <b/>
        <i/>
        <sz val="10"/>
        <rFont val="Arial"/>
        <family val="2"/>
      </rPr>
      <t>bestanden</t>
    </r>
    <r>
      <rPr>
        <sz val="10"/>
        <rFont val="Arial"/>
        <family val="2"/>
      </rPr>
      <t xml:space="preserve"> sonst  </t>
    </r>
    <r>
      <rPr>
        <b/>
        <i/>
        <sz val="10"/>
        <rFont val="Arial"/>
        <family val="2"/>
      </rPr>
      <t>nicht bestanden</t>
    </r>
  </si>
  <si>
    <t>Verwende eine absolute Adressierung!</t>
  </si>
  <si>
    <t>Bonuszahlung ab</t>
  </si>
  <si>
    <r>
      <t xml:space="preserve">Wenn der Umsatz </t>
    </r>
    <r>
      <rPr>
        <b/>
        <sz val="11"/>
        <rFont val="Arial"/>
        <family val="2"/>
      </rPr>
      <t>größer als 50.000 Euro (Zelle</t>
    </r>
    <r>
      <rPr>
        <b/>
        <sz val="11"/>
        <color indexed="10"/>
        <rFont val="Arial"/>
        <family val="2"/>
      </rPr>
      <t xml:space="preserve"> $B$21</t>
    </r>
    <r>
      <rPr>
        <b/>
        <sz val="11"/>
        <rFont val="Arial"/>
        <family val="2"/>
      </rPr>
      <t>) ist,</t>
    </r>
    <r>
      <rPr>
        <sz val="11"/>
        <rFont val="Arial"/>
        <family val="2"/>
      </rPr>
      <t xml:space="preserve"> soll in der dritten Spalte der Text "</t>
    </r>
    <r>
      <rPr>
        <b/>
        <sz val="11"/>
        <rFont val="Arial"/>
        <family val="2"/>
      </rPr>
      <t>Bonus</t>
    </r>
    <r>
      <rPr>
        <sz val="11"/>
        <rFont val="Arial"/>
        <family val="2"/>
      </rPr>
      <t>" stehen, sonst ein Bindestrich (setze "-" ein!). 
Formatiere die Beträge als Währung!</t>
    </r>
  </si>
  <si>
    <t>http://www.easy4me.info/</t>
  </si>
  <si>
    <t>Telefonrechnung für Januar</t>
  </si>
  <si>
    <t>Zähler 1.1.</t>
  </si>
  <si>
    <t>Zähler 31.1.</t>
  </si>
  <si>
    <t>Gebühreneinheiten</t>
  </si>
  <si>
    <t>Preis pro Einheit</t>
  </si>
  <si>
    <t>Arbeitspreis</t>
  </si>
  <si>
    <t>Grundpreis</t>
  </si>
  <si>
    <t>Gesamtpreis</t>
  </si>
  <si>
    <t>Apparatmiete netto</t>
  </si>
  <si>
    <t>19% MWSt</t>
  </si>
  <si>
    <t>Apparatmiete brutto</t>
  </si>
  <si>
    <t>Rechnungsbetrag</t>
  </si>
  <si>
    <t>Abrechnung der Klassenparty</t>
  </si>
  <si>
    <t>Kästen Cola</t>
  </si>
  <si>
    <r>
      <t xml:space="preserve">Gib in D6 mit der Maus die Formel </t>
    </r>
    <r>
      <rPr>
        <sz val="10"/>
        <color indexed="10"/>
        <rFont val="Arial"/>
        <family val="2"/>
      </rPr>
      <t xml:space="preserve">=A6*C6 </t>
    </r>
    <r>
      <rPr>
        <sz val="10"/>
        <rFont val="Arial"/>
        <family val="2"/>
      </rPr>
      <t>ein</t>
    </r>
  </si>
  <si>
    <t>Kästen Limo</t>
  </si>
  <si>
    <t>Wandle die Formel für die anderen Zeilen ab.</t>
  </si>
  <si>
    <t>Bratwürste</t>
  </si>
  <si>
    <t>Tuben Senf</t>
  </si>
  <si>
    <t>Gesamtbetrag</t>
  </si>
  <si>
    <r>
      <t xml:space="preserve">Schreibe in D10 </t>
    </r>
    <r>
      <rPr>
        <sz val="10"/>
        <color indexed="10"/>
        <rFont val="Arial"/>
        <family val="2"/>
      </rPr>
      <t>=Summe(</t>
    </r>
  </si>
  <si>
    <t>geteilt durch Teilnehmer</t>
  </si>
  <si>
    <t>Markiere den Bereich von D6 bis D19 mit der Maus</t>
  </si>
  <si>
    <t>Anteil pro Teilnehmer</t>
  </si>
  <si>
    <r>
      <t>Schreibe</t>
    </r>
    <r>
      <rPr>
        <sz val="10"/>
        <color indexed="10"/>
        <rFont val="Arial"/>
        <family val="2"/>
      </rPr>
      <t xml:space="preserve"> )</t>
    </r>
  </si>
  <si>
    <t>eingesammelt</t>
  </si>
  <si>
    <t>Zurück</t>
  </si>
  <si>
    <r>
      <t>Gib in D15 mit der Maus die Formel</t>
    </r>
    <r>
      <rPr>
        <sz val="10"/>
        <color indexed="10"/>
        <rFont val="Arial"/>
        <family val="2"/>
      </rPr>
      <t xml:space="preserve"> =D10/D11</t>
    </r>
    <r>
      <rPr>
        <sz val="10"/>
        <rFont val="Arial"/>
        <family val="2"/>
      </rPr>
      <t xml:space="preserve"> ein</t>
    </r>
  </si>
  <si>
    <r>
      <t xml:space="preserve">Gib in D14 die Formel </t>
    </r>
    <r>
      <rPr>
        <sz val="10"/>
        <color indexed="10"/>
        <rFont val="Arial"/>
        <family val="2"/>
      </rPr>
      <t>=D12-D13</t>
    </r>
    <r>
      <rPr>
        <sz val="10"/>
        <rFont val="Arial"/>
        <family val="2"/>
      </rPr>
      <t xml:space="preserve"> ein</t>
    </r>
  </si>
  <si>
    <t>Verzinsung von</t>
  </si>
  <si>
    <t>Bundesschatzbriefen</t>
  </si>
  <si>
    <t>Einzahlung</t>
  </si>
  <si>
    <t>Jahr</t>
  </si>
  <si>
    <t xml:space="preserve">Zinsen </t>
  </si>
  <si>
    <t>Summe Zinsen</t>
  </si>
  <si>
    <t>Mathematik 6 Test 2</t>
  </si>
  <si>
    <t>NAME</t>
  </si>
  <si>
    <t>A1</t>
  </si>
  <si>
    <t>A2</t>
  </si>
  <si>
    <t>A3</t>
  </si>
  <si>
    <t>A4</t>
  </si>
  <si>
    <t>A5</t>
  </si>
  <si>
    <t>Serhat</t>
  </si>
  <si>
    <t>Isabel</t>
  </si>
  <si>
    <t>Fadil</t>
  </si>
  <si>
    <t>Manal</t>
  </si>
  <si>
    <t>Björn</t>
  </si>
  <si>
    <t>Sükriye</t>
  </si>
  <si>
    <t>Nicole</t>
  </si>
  <si>
    <t>Alexander</t>
  </si>
  <si>
    <t>Sosan</t>
  </si>
  <si>
    <t>Kathleen</t>
  </si>
  <si>
    <t>Georg</t>
  </si>
  <si>
    <t>Nadine</t>
  </si>
  <si>
    <t>Patrick</t>
  </si>
  <si>
    <t>Durchschnitt</t>
  </si>
  <si>
    <t>Berechne die Mittelwerte!</t>
  </si>
  <si>
    <t>Noten</t>
  </si>
  <si>
    <t>Anzahl</t>
  </si>
  <si>
    <t>Berechne die Anzahl mit Hilfe der Funktion Zählenwenn!</t>
  </si>
  <si>
    <t>Probe A5</t>
  </si>
  <si>
    <t>Erstelle folgendes Diagramm:</t>
  </si>
  <si>
    <t>→ Anzahlwerte markieren!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</si>
  <si>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</si>
  <si>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</si>
  <si>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</si>
  <si>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</si>
  <si>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</si>
  <si>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</si>
  <si>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</si>
  <si>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</si>
  <si>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</si>
  <si>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</si>
  <si>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</si>
  <si>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</si>
  <si>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Ausgaben</t>
  </si>
  <si>
    <t>Einnahmen</t>
  </si>
  <si>
    <t>Saldo</t>
  </si>
  <si>
    <t>Zelleninhalte übernehmen mit "="!</t>
  </si>
  <si>
    <t>→ Bedingte Formatierung!</t>
  </si>
  <si>
    <t>????</t>
  </si>
  <si>
    <t>Formatiere die Beträge als Währung.</t>
  </si>
  <si>
    <t>Technobox GmbH</t>
  </si>
  <si>
    <t>Eichendorffring 8</t>
  </si>
  <si>
    <t>65307 Bad Schwalbach</t>
  </si>
  <si>
    <t xml:space="preserve">Meisenbach, </t>
  </si>
  <si>
    <t>Wir lieferten ihnen mit Lieferschein 4711/94</t>
  </si>
  <si>
    <t>Anz.</t>
  </si>
  <si>
    <t>Artikel</t>
  </si>
  <si>
    <t>Einzelpreis</t>
  </si>
  <si>
    <t>Diskettenboxen 3,5"</t>
  </si>
  <si>
    <t>Pakete UWS-Papier</t>
  </si>
  <si>
    <t>Farbbänder NEC P6</t>
  </si>
  <si>
    <t>Bitte zahlen Sie bis spätestens</t>
  </si>
  <si>
    <t>Dr.-Mehler-Schule</t>
  </si>
  <si>
    <t>Wiesenstr. 15</t>
  </si>
  <si>
    <t>91166 Georgensgmünd</t>
  </si>
  <si>
    <t xml:space="preserve"> +</t>
  </si>
  <si>
    <t xml:space="preserve"> + MWSt</t>
  </si>
  <si>
    <t xml:space="preserve"> =</t>
  </si>
  <si>
    <t xml:space="preserve"> -</t>
  </si>
  <si>
    <t>x</t>
  </si>
  <si>
    <t xml:space="preserve"> :</t>
  </si>
  <si>
    <t>Zufallszahl</t>
  </si>
  <si>
    <t>F9 oder die Entf-Taste berechnet den Wert neu!</t>
  </si>
  <si>
    <t>mal 10</t>
  </si>
  <si>
    <t>Ganzzahl</t>
  </si>
  <si>
    <t>kombiniert</t>
  </si>
  <si>
    <t>→ Berechnungsoption der Mappe!</t>
  </si>
  <si>
    <t>FORMEL Berechnungsoptionen</t>
  </si>
  <si>
    <t>Zufallsbereich</t>
  </si>
  <si>
    <t>Funktionsübungen</t>
  </si>
  <si>
    <t>LÖSUNGEN</t>
  </si>
  <si>
    <t>SUMME</t>
  </si>
  <si>
    <t xml:space="preserve"> =WENN(D5&gt;50000;"ja";"nein")</t>
  </si>
</sst>
</file>

<file path=xl/styles.xml><?xml version="1.0" encoding="utf-8"?>
<styleSheet xmlns="http://schemas.openxmlformats.org/spreadsheetml/2006/main">
  <numFmts count="13">
    <numFmt numFmtId="164" formatCode="_-&quot;€&quot;\ * #,##0.00_-;\-&quot;€&quot;\ * #,##0.00_-;_-&quot;€&quot;\ 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&quot;DM&quot;_-;\-* #,##0.00\ &quot;DM&quot;_-;_-* &quot;-&quot;??\ &quot;DM&quot;_-;_-@_-"/>
    <numFmt numFmtId="168" formatCode="_-* #,##0.00\ [$€]_-;\-* #,##0.00\ [$€]_-;_-* &quot;-&quot;??\ [$€]_-;_-@_-"/>
    <numFmt numFmtId="169" formatCode="_(* #,##0_);_(* \(#,##0\);_(* &quot;-&quot;??_);_(@_)"/>
    <numFmt numFmtId="170" formatCode="dd/mm/yyyy\ "/>
    <numFmt numFmtId="171" formatCode="0.0\ &quot;Std&quot;"/>
    <numFmt numFmtId="172" formatCode="0.00\ &quot;€&quot;"/>
    <numFmt numFmtId="173" formatCode="_-* #,##0\ [$€]_-;\-* #,##0\ [$€]_-;_-* &quot;-&quot;??\ [$€]_-;_-@_-"/>
    <numFmt numFmtId="174" formatCode="00000"/>
    <numFmt numFmtId="175" formatCode="#,##0\ &quot;€&quot;"/>
    <numFmt numFmtId="176" formatCode="_-* #,##0.00\ [$€-407]_-;\-* #,##0.00\ [$€-407]_-;_-* &quot;-&quot;??\ [$€-407]_-;_-@_-"/>
  </numFmts>
  <fonts count="4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CG Times"/>
      <family val="1"/>
    </font>
    <font>
      <b/>
      <sz val="28"/>
      <color indexed="23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14"/>
      <color indexed="56"/>
      <name val="Tahoma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20"/>
      <color indexed="9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indexed="21"/>
      <name val="Arial"/>
      <family val="2"/>
    </font>
    <font>
      <b/>
      <i/>
      <sz val="12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20"/>
      <name val="Times New Roman"/>
      <family val="1"/>
    </font>
    <font>
      <sz val="48"/>
      <name val="Arial"/>
      <family val="2"/>
    </font>
    <font>
      <b/>
      <sz val="14"/>
      <color theme="6" tint="-0.499984740745262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71" fontId="2" fillId="2" borderId="1"/>
    <xf numFmtId="165" fontId="1" fillId="0" borderId="0" applyFont="0" applyFill="0" applyBorder="0" applyAlignment="0" applyProtection="0"/>
    <xf numFmtId="167" fontId="2" fillId="2" borderId="2">
      <alignment horizontal="center" vertical="top" wrapText="1"/>
    </xf>
    <xf numFmtId="167" fontId="13" fillId="2" borderId="2"/>
  </cellStyleXfs>
  <cellXfs count="21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14" fontId="0" fillId="0" borderId="0" xfId="0" applyNumberFormat="1"/>
    <xf numFmtId="0" fontId="0" fillId="3" borderId="3" xfId="0" applyFill="1" applyBorder="1"/>
    <xf numFmtId="0" fontId="1" fillId="0" borderId="0" xfId="4" applyNumberFormat="1"/>
    <xf numFmtId="0" fontId="3" fillId="0" borderId="0" xfId="7" applyProtection="1"/>
    <xf numFmtId="0" fontId="3" fillId="0" borderId="0" xfId="7" applyFont="1" applyProtection="1"/>
    <xf numFmtId="169" fontId="3" fillId="0" borderId="0" xfId="1" applyNumberFormat="1" applyFont="1" applyProtection="1"/>
    <xf numFmtId="0" fontId="3" fillId="4" borderId="3" xfId="7" applyFill="1" applyBorder="1" applyProtection="1"/>
    <xf numFmtId="169" fontId="3" fillId="4" borderId="3" xfId="1" applyNumberFormat="1" applyFont="1" applyFill="1" applyBorder="1" applyProtection="1"/>
    <xf numFmtId="0" fontId="3" fillId="4" borderId="0" xfId="7" applyFill="1" applyProtection="1"/>
    <xf numFmtId="3" fontId="3" fillId="4" borderId="0" xfId="7" applyNumberFormat="1" applyFill="1" applyProtection="1"/>
    <xf numFmtId="0" fontId="3" fillId="4" borderId="0" xfId="7" applyFont="1" applyFill="1" applyAlignment="1" applyProtection="1">
      <alignment horizontal="left" indent="1"/>
    </xf>
    <xf numFmtId="0" fontId="0" fillId="0" borderId="4" xfId="0" applyBorder="1"/>
    <xf numFmtId="0" fontId="0" fillId="4" borderId="0" xfId="0" applyFill="1"/>
    <xf numFmtId="0" fontId="0" fillId="4" borderId="0" xfId="0" applyFill="1" applyAlignment="1">
      <alignment horizontal="left" indent="1"/>
    </xf>
    <xf numFmtId="0" fontId="0" fillId="3" borderId="5" xfId="0" applyFill="1" applyBorder="1"/>
    <xf numFmtId="0" fontId="1" fillId="3" borderId="5" xfId="4" applyNumberFormat="1" applyFont="1" applyFill="1" applyBorder="1"/>
    <xf numFmtId="0" fontId="5" fillId="4" borderId="0" xfId="0" applyFont="1" applyFill="1" applyAlignment="1">
      <alignment horizontal="left" indent="1"/>
    </xf>
    <xf numFmtId="0" fontId="3" fillId="0" borderId="0" xfId="0" applyFont="1"/>
    <xf numFmtId="0" fontId="3" fillId="4" borderId="0" xfId="0" applyFont="1" applyFill="1" applyAlignment="1">
      <alignment horizontal="left" indent="1"/>
    </xf>
    <xf numFmtId="0" fontId="3" fillId="4" borderId="6" xfId="4" applyNumberFormat="1" applyFont="1" applyFill="1" applyBorder="1" applyAlignment="1">
      <alignment horizontal="left" indent="1"/>
    </xf>
    <xf numFmtId="0" fontId="6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/>
    <xf numFmtId="0" fontId="0" fillId="0" borderId="7" xfId="0" applyFill="1" applyBorder="1" applyAlignment="1">
      <alignment horizontal="left" wrapText="1"/>
    </xf>
    <xf numFmtId="0" fontId="2" fillId="0" borderId="8" xfId="0" applyFont="1" applyFill="1" applyBorder="1" applyAlignment="1">
      <alignment horizontal="right"/>
    </xf>
    <xf numFmtId="0" fontId="0" fillId="0" borderId="9" xfId="0" applyFill="1" applyBorder="1" applyAlignment="1"/>
    <xf numFmtId="0" fontId="2" fillId="0" borderId="10" xfId="0" applyFont="1" applyFill="1" applyBorder="1" applyAlignment="1">
      <alignment horizontal="right"/>
    </xf>
    <xf numFmtId="0" fontId="0" fillId="0" borderId="11" xfId="0" applyFill="1" applyBorder="1" applyAlignment="1"/>
    <xf numFmtId="0" fontId="2" fillId="0" borderId="12" xfId="0" applyFont="1" applyFill="1" applyBorder="1" applyAlignment="1">
      <alignment horizontal="right"/>
    </xf>
    <xf numFmtId="0" fontId="0" fillId="0" borderId="0" xfId="0" applyFill="1" applyAlignment="1"/>
    <xf numFmtId="0" fontId="0" fillId="0" borderId="0" xfId="0" applyFill="1"/>
    <xf numFmtId="0" fontId="0" fillId="0" borderId="13" xfId="0" applyFill="1" applyBorder="1" applyAlignment="1">
      <alignment horizontal="left" wrapText="1"/>
    </xf>
    <xf numFmtId="0" fontId="2" fillId="0" borderId="14" xfId="0" applyFont="1" applyFill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2" fillId="0" borderId="14" xfId="0" applyFont="1" applyFill="1" applyBorder="1" applyAlignment="1">
      <alignment horizontal="right" wrapText="1"/>
    </xf>
    <xf numFmtId="0" fontId="3" fillId="0" borderId="0" xfId="0" applyFont="1" applyFill="1"/>
    <xf numFmtId="0" fontId="7" fillId="0" borderId="0" xfId="0" applyFont="1"/>
    <xf numFmtId="0" fontId="6" fillId="0" borderId="0" xfId="0" applyFont="1"/>
    <xf numFmtId="168" fontId="6" fillId="0" borderId="0" xfId="2" applyFont="1"/>
    <xf numFmtId="0" fontId="6" fillId="3" borderId="3" xfId="0" applyFont="1" applyFill="1" applyBorder="1"/>
    <xf numFmtId="0" fontId="4" fillId="4" borderId="0" xfId="0" applyFont="1" applyFill="1" applyAlignment="1">
      <alignment horizontal="left" indent="1"/>
    </xf>
    <xf numFmtId="0" fontId="9" fillId="0" borderId="0" xfId="0" applyFont="1"/>
    <xf numFmtId="0" fontId="9" fillId="4" borderId="0" xfId="0" applyFont="1" applyFill="1"/>
    <xf numFmtId="0" fontId="0" fillId="5" borderId="3" xfId="0" applyFill="1" applyBorder="1"/>
    <xf numFmtId="0" fontId="2" fillId="3" borderId="3" xfId="0" applyFont="1" applyFill="1" applyBorder="1"/>
    <xf numFmtId="0" fontId="2" fillId="5" borderId="3" xfId="0" applyFont="1" applyFill="1" applyBorder="1"/>
    <xf numFmtId="0" fontId="9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left" indent="1"/>
    </xf>
    <xf numFmtId="0" fontId="0" fillId="0" borderId="0" xfId="0" applyBorder="1"/>
    <xf numFmtId="0" fontId="0" fillId="0" borderId="20" xfId="0" applyBorder="1"/>
    <xf numFmtId="0" fontId="21" fillId="0" borderId="19" xfId="0" applyFont="1" applyBorder="1" applyAlignment="1">
      <alignment horizontal="left" indent="1"/>
    </xf>
    <xf numFmtId="0" fontId="0" fillId="0" borderId="0" xfId="0" quotePrefix="1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3" xfId="0" applyBorder="1"/>
    <xf numFmtId="0" fontId="0" fillId="0" borderId="3" xfId="0" applyBorder="1" applyAlignment="1">
      <alignment wrapText="1"/>
    </xf>
    <xf numFmtId="4" fontId="0" fillId="3" borderId="3" xfId="0" applyNumberFormat="1" applyFill="1" applyBorder="1"/>
    <xf numFmtId="0" fontId="0" fillId="0" borderId="3" xfId="0" applyBorder="1" applyAlignment="1">
      <alignment horizontal="right"/>
    </xf>
    <xf numFmtId="172" fontId="10" fillId="0" borderId="0" xfId="0" applyNumberFormat="1" applyFont="1" applyAlignment="1">
      <alignment horizontal="center"/>
    </xf>
    <xf numFmtId="9" fontId="0" fillId="3" borderId="3" xfId="5" applyFont="1" applyFill="1" applyBorder="1"/>
    <xf numFmtId="3" fontId="0" fillId="3" borderId="3" xfId="0" applyNumberFormat="1" applyFill="1" applyBorder="1"/>
    <xf numFmtId="0" fontId="22" fillId="0" borderId="19" xfId="0" applyFont="1" applyBorder="1" applyAlignment="1">
      <alignment horizontal="left" indent="1"/>
    </xf>
    <xf numFmtId="0" fontId="3" fillId="0" borderId="3" xfId="7" applyFill="1" applyBorder="1" applyProtection="1"/>
    <xf numFmtId="9" fontId="8" fillId="4" borderId="3" xfId="5" applyFont="1" applyFill="1" applyBorder="1" applyAlignment="1" applyProtection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14" fontId="0" fillId="4" borderId="27" xfId="0" applyNumberFormat="1" applyFill="1" applyBorder="1"/>
    <xf numFmtId="170" fontId="0" fillId="4" borderId="27" xfId="0" applyNumberFormat="1" applyFill="1" applyBorder="1"/>
    <xf numFmtId="1" fontId="0" fillId="4" borderId="27" xfId="0" applyNumberFormat="1" applyFill="1" applyBorder="1"/>
    <xf numFmtId="173" fontId="0" fillId="0" borderId="0" xfId="2" applyNumberFormat="1" applyFont="1"/>
    <xf numFmtId="0" fontId="0" fillId="3" borderId="15" xfId="0" applyFill="1" applyBorder="1"/>
    <xf numFmtId="0" fontId="0" fillId="0" borderId="28" xfId="0" applyBorder="1"/>
    <xf numFmtId="0" fontId="0" fillId="0" borderId="28" xfId="0" applyBorder="1" applyAlignment="1">
      <alignment horizontal="center" wrapText="1"/>
    </xf>
    <xf numFmtId="173" fontId="0" fillId="3" borderId="15" xfId="0" applyNumberFormat="1" applyFill="1" applyBorder="1"/>
    <xf numFmtId="0" fontId="0" fillId="6" borderId="0" xfId="0" applyFill="1" applyBorder="1"/>
    <xf numFmtId="0" fontId="0" fillId="6" borderId="20" xfId="0" applyFill="1" applyBorder="1"/>
    <xf numFmtId="0" fontId="1" fillId="4" borderId="0" xfId="0" applyFont="1" applyFill="1" applyAlignment="1">
      <alignment horizontal="left" indent="1"/>
    </xf>
    <xf numFmtId="0" fontId="9" fillId="6" borderId="19" xfId="0" applyFont="1" applyFill="1" applyBorder="1" applyAlignment="1">
      <alignment horizontal="left" indent="1"/>
    </xf>
    <xf numFmtId="173" fontId="6" fillId="0" borderId="3" xfId="2" applyNumberFormat="1" applyFont="1" applyBorder="1"/>
    <xf numFmtId="173" fontId="6" fillId="3" borderId="3" xfId="2" applyNumberFormat="1" applyFont="1" applyFill="1" applyBorder="1"/>
    <xf numFmtId="173" fontId="9" fillId="0" borderId="0" xfId="2" applyNumberFormat="1" applyFont="1"/>
    <xf numFmtId="0" fontId="25" fillId="0" borderId="0" xfId="0" applyFont="1"/>
    <xf numFmtId="0" fontId="0" fillId="0" borderId="0" xfId="0" applyAlignment="1">
      <alignment horizontal="center"/>
    </xf>
    <xf numFmtId="0" fontId="0" fillId="7" borderId="15" xfId="0" applyFill="1" applyBorder="1"/>
    <xf numFmtId="0" fontId="26" fillId="4" borderId="3" xfId="0" applyFont="1" applyFill="1" applyBorder="1" applyAlignment="1">
      <alignment horizontal="center"/>
    </xf>
    <xf numFmtId="0" fontId="3" fillId="4" borderId="29" xfId="7" applyFill="1" applyBorder="1" applyProtection="1"/>
    <xf numFmtId="0" fontId="3" fillId="4" borderId="30" xfId="7" applyFill="1" applyBorder="1" applyProtection="1"/>
    <xf numFmtId="3" fontId="3" fillId="4" borderId="30" xfId="7" applyNumberFormat="1" applyFill="1" applyBorder="1" applyProtection="1"/>
    <xf numFmtId="0" fontId="3" fillId="4" borderId="31" xfId="7" applyFill="1" applyBorder="1" applyProtection="1"/>
    <xf numFmtId="0" fontId="6" fillId="4" borderId="6" xfId="7" applyFont="1" applyFill="1" applyBorder="1" applyAlignment="1" applyProtection="1">
      <alignment horizontal="left" indent="1"/>
    </xf>
    <xf numFmtId="0" fontId="3" fillId="4" borderId="0" xfId="7" applyFill="1" applyBorder="1" applyProtection="1"/>
    <xf numFmtId="0" fontId="3" fillId="4" borderId="32" xfId="7" applyFill="1" applyBorder="1" applyProtection="1"/>
    <xf numFmtId="0" fontId="3" fillId="4" borderId="33" xfId="7" applyFont="1" applyFill="1" applyBorder="1" applyAlignment="1" applyProtection="1">
      <alignment horizontal="left" indent="1"/>
    </xf>
    <xf numFmtId="0" fontId="3" fillId="4" borderId="34" xfId="7" applyFill="1" applyBorder="1" applyProtection="1"/>
    <xf numFmtId="0" fontId="3" fillId="4" borderId="35" xfId="7" applyFill="1" applyBorder="1" applyProtection="1"/>
    <xf numFmtId="0" fontId="26" fillId="0" borderId="3" xfId="0" applyFont="1" applyBorder="1" applyAlignment="1">
      <alignment horizontal="center"/>
    </xf>
    <xf numFmtId="174" fontId="0" fillId="0" borderId="3" xfId="0" applyNumberFormat="1" applyBorder="1" applyAlignment="1">
      <alignment horizontal="center"/>
    </xf>
    <xf numFmtId="0" fontId="0" fillId="0" borderId="3" xfId="0" applyFill="1" applyBorder="1"/>
    <xf numFmtId="0" fontId="2" fillId="4" borderId="3" xfId="0" applyFont="1" applyFill="1" applyBorder="1"/>
    <xf numFmtId="0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5" fillId="0" borderId="0" xfId="0" applyFont="1"/>
    <xf numFmtId="0" fontId="0" fillId="10" borderId="3" xfId="0" applyFill="1" applyBorder="1"/>
    <xf numFmtId="0" fontId="0" fillId="0" borderId="3" xfId="0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 wrapText="1"/>
    </xf>
    <xf numFmtId="0" fontId="36" fillId="10" borderId="0" xfId="0" applyFont="1" applyFill="1" applyAlignment="1">
      <alignment horizontal="center"/>
    </xf>
    <xf numFmtId="175" fontId="0" fillId="0" borderId="0" xfId="0" applyNumberFormat="1"/>
    <xf numFmtId="175" fontId="37" fillId="0" borderId="0" xfId="0" applyNumberFormat="1" applyFont="1"/>
    <xf numFmtId="0" fontId="0" fillId="0" borderId="36" xfId="0" applyBorder="1" applyAlignment="1">
      <alignment horizontal="right"/>
    </xf>
    <xf numFmtId="0" fontId="0" fillId="3" borderId="37" xfId="0" applyFill="1" applyBorder="1"/>
    <xf numFmtId="0" fontId="0" fillId="0" borderId="38" xfId="0" applyBorder="1" applyAlignment="1">
      <alignment horizontal="right"/>
    </xf>
    <xf numFmtId="0" fontId="0" fillId="3" borderId="39" xfId="0" applyFill="1" applyBorder="1"/>
    <xf numFmtId="0" fontId="0" fillId="0" borderId="39" xfId="0" applyBorder="1"/>
    <xf numFmtId="176" fontId="0" fillId="3" borderId="39" xfId="9" applyNumberFormat="1" applyFont="1" applyFill="1" applyBorder="1"/>
    <xf numFmtId="176" fontId="0" fillId="0" borderId="39" xfId="9" applyNumberFormat="1" applyFont="1" applyBorder="1"/>
    <xf numFmtId="176" fontId="0" fillId="0" borderId="39" xfId="0" applyNumberFormat="1" applyBorder="1"/>
    <xf numFmtId="0" fontId="3" fillId="0" borderId="38" xfId="0" applyFont="1" applyBorder="1" applyAlignment="1">
      <alignment horizontal="right"/>
    </xf>
    <xf numFmtId="176" fontId="0" fillId="0" borderId="40" xfId="9" applyNumberFormat="1" applyFont="1" applyBorder="1"/>
    <xf numFmtId="0" fontId="0" fillId="0" borderId="41" xfId="0" applyBorder="1" applyAlignment="1">
      <alignment horizontal="right"/>
    </xf>
    <xf numFmtId="176" fontId="2" fillId="0" borderId="2" xfId="9" applyNumberFormat="1" applyFont="1" applyBorder="1"/>
    <xf numFmtId="0" fontId="38" fillId="0" borderId="0" xfId="0" applyFont="1"/>
    <xf numFmtId="176" fontId="38" fillId="0" borderId="0" xfId="0" applyNumberFormat="1" applyFont="1"/>
    <xf numFmtId="176" fontId="38" fillId="0" borderId="0" xfId="9" applyNumberFormat="1" applyFont="1"/>
    <xf numFmtId="167" fontId="3" fillId="0" borderId="0" xfId="9" applyNumberFormat="1" applyFont="1"/>
    <xf numFmtId="0" fontId="0" fillId="3" borderId="36" xfId="0" applyFill="1" applyBorder="1"/>
    <xf numFmtId="0" fontId="0" fillId="3" borderId="42" xfId="0" applyFill="1" applyBorder="1"/>
    <xf numFmtId="176" fontId="3" fillId="3" borderId="42" xfId="9" applyNumberFormat="1" applyFont="1" applyFill="1" applyBorder="1"/>
    <xf numFmtId="0" fontId="0" fillId="3" borderId="38" xfId="0" applyFill="1" applyBorder="1"/>
    <xf numFmtId="0" fontId="0" fillId="3" borderId="0" xfId="0" applyFill="1" applyBorder="1"/>
    <xf numFmtId="176" fontId="3" fillId="3" borderId="0" xfId="9" applyNumberFormat="1" applyFont="1" applyFill="1" applyBorder="1"/>
    <xf numFmtId="0" fontId="0" fillId="0" borderId="38" xfId="0" applyFill="1" applyBorder="1"/>
    <xf numFmtId="0" fontId="0" fillId="0" borderId="0" xfId="0" applyFill="1" applyBorder="1"/>
    <xf numFmtId="167" fontId="3" fillId="0" borderId="0" xfId="9" applyNumberFormat="1" applyFont="1" applyFill="1" applyBorder="1" applyAlignment="1">
      <alignment horizontal="right"/>
    </xf>
    <xf numFmtId="176" fontId="3" fillId="0" borderId="39" xfId="9" applyNumberFormat="1" applyFont="1" applyBorder="1"/>
    <xf numFmtId="0" fontId="0" fillId="0" borderId="38" xfId="0" applyBorder="1"/>
    <xf numFmtId="0" fontId="0" fillId="0" borderId="0" xfId="0" applyBorder="1" applyAlignment="1">
      <alignment horizontal="right"/>
    </xf>
    <xf numFmtId="0" fontId="0" fillId="3" borderId="39" xfId="0" applyFill="1" applyBorder="1" applyAlignment="1">
      <alignment horizontal="center"/>
    </xf>
    <xf numFmtId="176" fontId="3" fillId="3" borderId="40" xfId="9" applyNumberFormat="1" applyFont="1" applyFill="1" applyBorder="1"/>
    <xf numFmtId="0" fontId="0" fillId="0" borderId="41" xfId="0" applyBorder="1"/>
    <xf numFmtId="0" fontId="0" fillId="0" borderId="43" xfId="0" applyBorder="1"/>
    <xf numFmtId="0" fontId="0" fillId="0" borderId="43" xfId="0" applyBorder="1" applyAlignment="1">
      <alignment horizontal="right"/>
    </xf>
    <xf numFmtId="176" fontId="3" fillId="0" borderId="2" xfId="9" applyNumberFormat="1" applyFont="1" applyBorder="1"/>
    <xf numFmtId="0" fontId="2" fillId="0" borderId="41" xfId="0" applyFont="1" applyBorder="1" applyAlignment="1">
      <alignment horizontal="centerContinuous"/>
    </xf>
    <xf numFmtId="0" fontId="2" fillId="0" borderId="37" xfId="0" applyFont="1" applyBorder="1" applyAlignment="1">
      <alignment horizontal="centerContinuous"/>
    </xf>
    <xf numFmtId="0" fontId="2" fillId="0" borderId="42" xfId="0" applyFont="1" applyBorder="1" applyAlignment="1">
      <alignment horizontal="centerContinuous"/>
    </xf>
    <xf numFmtId="0" fontId="2" fillId="0" borderId="36" xfId="0" applyFont="1" applyBorder="1" applyAlignment="1">
      <alignment horizontal="centerContinuous"/>
    </xf>
    <xf numFmtId="0" fontId="2" fillId="0" borderId="43" xfId="0" applyFont="1" applyBorder="1" applyAlignment="1">
      <alignment horizontal="centerContinuous"/>
    </xf>
    <xf numFmtId="0" fontId="2" fillId="0" borderId="40" xfId="0" applyFont="1" applyBorder="1" applyAlignment="1">
      <alignment horizontal="centerContinuous"/>
    </xf>
    <xf numFmtId="176" fontId="2" fillId="3" borderId="39" xfId="9" applyNumberFormat="1" applyFont="1" applyFill="1" applyBorder="1"/>
    <xf numFmtId="0" fontId="0" fillId="0" borderId="40" xfId="0" applyBorder="1" applyAlignment="1">
      <alignment horizontal="right"/>
    </xf>
    <xf numFmtId="10" fontId="3" fillId="0" borderId="0" xfId="6" applyNumberFormat="1" applyBorder="1"/>
    <xf numFmtId="176" fontId="2" fillId="0" borderId="40" xfId="9" applyNumberFormat="1" applyFont="1" applyBorder="1"/>
    <xf numFmtId="0" fontId="0" fillId="0" borderId="44" xfId="0" applyBorder="1"/>
    <xf numFmtId="0" fontId="0" fillId="0" borderId="45" xfId="0" applyBorder="1"/>
    <xf numFmtId="0" fontId="30" fillId="3" borderId="0" xfId="0" applyFont="1" applyFill="1" applyBorder="1"/>
    <xf numFmtId="0" fontId="30" fillId="3" borderId="45" xfId="0" applyFont="1" applyFill="1" applyBorder="1"/>
    <xf numFmtId="0" fontId="30" fillId="0" borderId="0" xfId="0" applyFont="1" applyFill="1" applyBorder="1"/>
    <xf numFmtId="0" fontId="0" fillId="3" borderId="0" xfId="0" applyFill="1"/>
    <xf numFmtId="0" fontId="0" fillId="3" borderId="45" xfId="0" applyFill="1" applyBorder="1"/>
    <xf numFmtId="0" fontId="0" fillId="3" borderId="43" xfId="0" applyFill="1" applyBorder="1"/>
    <xf numFmtId="0" fontId="0" fillId="3" borderId="44" xfId="0" applyFill="1" applyBorder="1"/>
    <xf numFmtId="0" fontId="3" fillId="11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176" fontId="0" fillId="0" borderId="0" xfId="0" applyNumberFormat="1"/>
    <xf numFmtId="176" fontId="0" fillId="0" borderId="46" xfId="0" applyNumberFormat="1" applyBorder="1"/>
    <xf numFmtId="176" fontId="2" fillId="0" borderId="46" xfId="0" applyNumberFormat="1" applyFont="1" applyBorder="1"/>
    <xf numFmtId="176" fontId="0" fillId="0" borderId="46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176" fontId="2" fillId="0" borderId="46" xfId="0" applyNumberFormat="1" applyFont="1" applyBorder="1" applyAlignment="1">
      <alignment horizontal="right"/>
    </xf>
    <xf numFmtId="0" fontId="31" fillId="0" borderId="0" xfId="0" applyFont="1"/>
    <xf numFmtId="0" fontId="39" fillId="0" borderId="0" xfId="0" applyFont="1" applyAlignment="1">
      <alignment vertical="top"/>
    </xf>
    <xf numFmtId="0" fontId="32" fillId="0" borderId="0" xfId="0" applyFont="1"/>
    <xf numFmtId="176" fontId="0" fillId="0" borderId="0" xfId="9" applyNumberFormat="1" applyFont="1"/>
    <xf numFmtId="10" fontId="0" fillId="0" borderId="0" xfId="0" applyNumberFormat="1"/>
    <xf numFmtId="0" fontId="33" fillId="8" borderId="0" xfId="0" applyFont="1" applyFill="1"/>
    <xf numFmtId="0" fontId="33" fillId="0" borderId="0" xfId="0" applyFont="1"/>
    <xf numFmtId="0" fontId="33" fillId="8" borderId="14" xfId="0" applyFont="1" applyFill="1" applyBorder="1"/>
    <xf numFmtId="0" fontId="3" fillId="0" borderId="43" xfId="0" applyFont="1" applyBorder="1"/>
    <xf numFmtId="1" fontId="0" fillId="0" borderId="0" xfId="0" applyNumberFormat="1" applyAlignment="1">
      <alignment horizontal="center"/>
    </xf>
    <xf numFmtId="0" fontId="40" fillId="0" borderId="0" xfId="0" applyFont="1"/>
    <xf numFmtId="0" fontId="2" fillId="0" borderId="0" xfId="0" applyFont="1" applyAlignment="1">
      <alignment horizontal="center"/>
    </xf>
    <xf numFmtId="0" fontId="39" fillId="0" borderId="0" xfId="0" applyFont="1"/>
    <xf numFmtId="0" fontId="34" fillId="12" borderId="0" xfId="0" applyFont="1" applyFill="1"/>
    <xf numFmtId="0" fontId="0" fillId="12" borderId="0" xfId="0" applyFill="1"/>
    <xf numFmtId="0" fontId="41" fillId="12" borderId="0" xfId="0" applyFont="1" applyFill="1"/>
    <xf numFmtId="0" fontId="37" fillId="0" borderId="0" xfId="0" applyFont="1"/>
    <xf numFmtId="2" fontId="0" fillId="0" borderId="0" xfId="0" applyNumberFormat="1" applyAlignment="1">
      <alignment horizontal="center"/>
    </xf>
    <xf numFmtId="176" fontId="3" fillId="0" borderId="37" xfId="9" applyNumberFormat="1" applyFont="1" applyBorder="1"/>
    <xf numFmtId="2" fontId="0" fillId="3" borderId="3" xfId="0" applyNumberFormat="1" applyFill="1" applyBorder="1"/>
    <xf numFmtId="2" fontId="0" fillId="0" borderId="0" xfId="0" applyNumberFormat="1"/>
    <xf numFmtId="176" fontId="0" fillId="13" borderId="14" xfId="0" applyNumberFormat="1" applyFill="1" applyBorder="1"/>
    <xf numFmtId="0" fontId="6" fillId="0" borderId="3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4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wrapText="1" indent="1"/>
    </xf>
    <xf numFmtId="0" fontId="0" fillId="4" borderId="0" xfId="0" applyFill="1" applyAlignment="1">
      <alignment horizontal="left" wrapText="1" indent="1"/>
    </xf>
    <xf numFmtId="0" fontId="2" fillId="0" borderId="47" xfId="7" applyFont="1" applyFill="1" applyBorder="1" applyAlignment="1" applyProtection="1">
      <alignment horizontal="center"/>
    </xf>
    <xf numFmtId="0" fontId="2" fillId="0" borderId="48" xfId="7" applyFont="1" applyFill="1" applyBorder="1" applyAlignment="1" applyProtection="1">
      <alignment horizontal="center"/>
    </xf>
    <xf numFmtId="0" fontId="2" fillId="0" borderId="49" xfId="7" applyFont="1" applyFill="1" applyBorder="1" applyAlignment="1" applyProtection="1">
      <alignment horizontal="center"/>
    </xf>
    <xf numFmtId="0" fontId="23" fillId="9" borderId="0" xfId="0" applyFont="1" applyFill="1" applyAlignment="1">
      <alignment horizontal="center"/>
    </xf>
    <xf numFmtId="0" fontId="7" fillId="0" borderId="0" xfId="0" applyFont="1" applyAlignment="1">
      <alignment horizontal="right"/>
    </xf>
  </cellXfs>
  <cellStyles count="12">
    <cellStyle name="Dezimal" xfId="1" builtinId="3"/>
    <cellStyle name="Euro" xfId="2"/>
    <cellStyle name="Euro 2" xfId="3"/>
    <cellStyle name="Euro_2b Kunden" xfId="4"/>
    <cellStyle name="Prozent" xfId="5" builtinId="5"/>
    <cellStyle name="Prozent 2" xfId="6"/>
    <cellStyle name="Standard" xfId="0" builtinId="0"/>
    <cellStyle name="Standard_2f wenn Bonus" xfId="7"/>
    <cellStyle name="Stundensummen" xfId="8"/>
    <cellStyle name="Währung" xfId="9" builtinId="4"/>
    <cellStyle name="Zusammen" xfId="10"/>
    <cellStyle name="Zusammenfassung" xfId="11"/>
  </cellStyles>
  <dxfs count="33"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plotArea>
      <c:layout/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val>
            <c:numRef>
              <c:f>Noten!$L$8:$L$13</c:f>
              <c:numCache>
                <c:formatCode>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A2-4709-BB19-2F5A3FCF0B38}"/>
            </c:ext>
          </c:extLst>
        </c:ser>
        <c:overlap val="100"/>
        <c:axId val="375218560"/>
        <c:axId val="375220096"/>
      </c:barChart>
      <c:catAx>
        <c:axId val="375218560"/>
        <c:scaling>
          <c:orientation val="minMax"/>
        </c:scaling>
        <c:axPos val="b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220096"/>
        <c:crosses val="autoZero"/>
        <c:auto val="1"/>
        <c:lblAlgn val="ctr"/>
        <c:lblOffset val="100"/>
      </c:catAx>
      <c:valAx>
        <c:axId val="3752200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21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chart" Target="../charts/chart1.xml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17</xdr:row>
      <xdr:rowOff>47625</xdr:rowOff>
    </xdr:from>
    <xdr:to>
      <xdr:col>5</xdr:col>
      <xdr:colOff>352425</xdr:colOff>
      <xdr:row>25</xdr:row>
      <xdr:rowOff>152400</xdr:rowOff>
    </xdr:to>
    <xdr:pic>
      <xdr:nvPicPr>
        <xdr:cNvPr id="48149" name="Picture 6">
          <a:extLst>
            <a:ext uri="{FF2B5EF4-FFF2-40B4-BE49-F238E27FC236}">
              <a16:creationId xmlns="" xmlns:a16="http://schemas.microsoft.com/office/drawing/2014/main" id="{00000000-0008-0000-0000-000015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0575" y="3676650"/>
          <a:ext cx="3371850" cy="1400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12</xdr:row>
      <xdr:rowOff>19050</xdr:rowOff>
    </xdr:from>
    <xdr:to>
      <xdr:col>4</xdr:col>
      <xdr:colOff>514350</xdr:colOff>
      <xdr:row>15</xdr:row>
      <xdr:rowOff>47625</xdr:rowOff>
    </xdr:to>
    <xdr:pic>
      <xdr:nvPicPr>
        <xdr:cNvPr id="48150" name="Picture 7">
          <a:extLst>
            <a:ext uri="{FF2B5EF4-FFF2-40B4-BE49-F238E27FC236}">
              <a16:creationId xmlns="" xmlns:a16="http://schemas.microsoft.com/office/drawing/2014/main" id="{00000000-0008-0000-0000-000016B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71525" y="2838450"/>
          <a:ext cx="279082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723900</xdr:colOff>
      <xdr:row>13</xdr:row>
      <xdr:rowOff>95250</xdr:rowOff>
    </xdr:from>
    <xdr:to>
      <xdr:col>14</xdr:col>
      <xdr:colOff>485775</xdr:colOff>
      <xdr:row>32</xdr:row>
      <xdr:rowOff>123826</xdr:rowOff>
    </xdr:to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67500" y="2200275"/>
          <a:ext cx="5095875" cy="3105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FF0000"/>
              </a:solidFill>
            </a:rPr>
            <a:t>Zufallszahl</a:t>
          </a:r>
        </a:p>
        <a:p>
          <a:endParaRPr lang="de-DE" sz="1100" b="1" baseline="0">
            <a:solidFill>
              <a:srgbClr val="FF0000"/>
            </a:solidFill>
          </a:endParaRPr>
        </a:p>
        <a:p>
          <a:r>
            <a:rPr lang="de-DE" sz="1100" b="1" baseline="0">
              <a:solidFill>
                <a:srgbClr val="FF0000"/>
              </a:solidFill>
            </a:rPr>
            <a:t>Die Zahlen und Ergebnisse immer genau überprüfen!</a:t>
          </a:r>
        </a:p>
        <a:p>
          <a:endParaRPr lang="de-DE" sz="1100" b="1" baseline="0">
            <a:solidFill>
              <a:srgbClr val="FF0000"/>
            </a:solidFill>
          </a:endParaRPr>
        </a:p>
        <a:p>
          <a:endParaRPr lang="de-DE" sz="1100" b="1" baseline="0">
            <a:solidFill>
              <a:srgbClr val="FF0000"/>
            </a:solidFill>
          </a:endParaRPr>
        </a:p>
        <a:p>
          <a:endParaRPr lang="de-DE" sz="1100" b="1" baseline="0">
            <a:solidFill>
              <a:srgbClr val="FF0000"/>
            </a:solidFill>
          </a:endParaRPr>
        </a:p>
        <a:p>
          <a:r>
            <a:rPr lang="de-DE" sz="1100" b="1" baseline="0">
              <a:solidFill>
                <a:srgbClr val="FF0000"/>
              </a:solidFill>
            </a:rPr>
            <a:t>Zufallsbereich</a:t>
          </a:r>
        </a:p>
        <a:p>
          <a:endParaRPr lang="de-DE" sz="1100" b="1" baseline="0">
            <a:solidFill>
              <a:srgbClr val="FF0000"/>
            </a:solidFill>
          </a:endParaRPr>
        </a:p>
        <a:p>
          <a:r>
            <a:rPr lang="de-DE" sz="1100" b="0" baseline="0">
              <a:solidFill>
                <a:sysClr val="windowText" lastClr="000000"/>
              </a:solidFill>
            </a:rPr>
            <a:t>Diese Funktion hat wieder Probleme</a:t>
          </a:r>
        </a:p>
        <a:p>
          <a:r>
            <a:rPr lang="de-DE" sz="1100" b="0" baseline="0">
              <a:solidFill>
                <a:sysClr val="windowText" lastClr="000000"/>
              </a:solidFill>
            </a:rPr>
            <a:t>bis Excel 2003 muss das Add-in Analyse Funktion installiert werden</a:t>
          </a:r>
        </a:p>
        <a:p>
          <a:endParaRPr lang="de-DE" sz="1100" b="0" baseline="0">
            <a:solidFill>
              <a:sysClr val="windowText" lastClr="000000"/>
            </a:solidFill>
          </a:endParaRPr>
        </a:p>
        <a:p>
          <a:r>
            <a:rPr lang="de-DE" sz="1100" b="0" baseline="0">
              <a:solidFill>
                <a:sysClr val="windowText" lastClr="000000"/>
              </a:solidFill>
            </a:rPr>
            <a:t>ab 2007 ist es ab und zu notwendig, mit der BEARBEITEN ERSETZEN Funktion</a:t>
          </a:r>
        </a:p>
        <a:p>
          <a:r>
            <a:rPr lang="de-DE" sz="1100" b="0" baseline="0">
              <a:solidFill>
                <a:sysClr val="windowText" lastClr="000000"/>
              </a:solidFill>
            </a:rPr>
            <a:t>alle = mit = zu ersetzen  -- dann lief es meistens</a:t>
          </a:r>
        </a:p>
        <a:p>
          <a:endParaRPr lang="de-DE" sz="1100" b="0" baseline="0">
            <a:solidFill>
              <a:sysClr val="windowText" lastClr="000000"/>
            </a:solidFill>
          </a:endParaRPr>
        </a:p>
        <a:p>
          <a:r>
            <a:rPr lang="de-DE" b="1" i="1"/>
            <a:t>Seltsamer Fehler unter Office XP</a:t>
          </a:r>
          <a:r>
            <a:rPr lang="de-DE" i="1"/>
            <a:t>falls nur #NAME und #WERT zu lesen sind: Strg + H (bearbeiten ersetzen) = und = in die Felder eingeben und auf alle ersetzen klicken. Dann hats wieder geklappt!</a:t>
          </a:r>
          <a:endParaRPr lang="de-DE" sz="1100" b="0" i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4</xdr:row>
      <xdr:rowOff>152399</xdr:rowOff>
    </xdr:from>
    <xdr:to>
      <xdr:col>15</xdr:col>
      <xdr:colOff>133350</xdr:colOff>
      <xdr:row>15</xdr:row>
      <xdr:rowOff>266700</xdr:rowOff>
    </xdr:to>
    <xdr:sp macro="" textlink="">
      <xdr:nvSpPr>
        <xdr:cNvPr id="2" name="Textfeld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67475" y="800099"/>
          <a:ext cx="5095875" cy="3609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de-DE" sz="1100" baseline="0"/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FORMELN eingeben</a:t>
          </a:r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de-DE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Zelle</a:t>
          </a:r>
          <a:r>
            <a:rPr lang="de-DE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anklicken</a:t>
          </a:r>
          <a:endParaRPr lang="de-DE" b="0">
            <a:solidFill>
              <a:sysClr val="windowText" lastClr="000000"/>
            </a:solidFill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=   und anschließend die erste Zelle anklicken</a:t>
          </a:r>
        </a:p>
        <a:p>
          <a:endParaRPr lang="de-DE" sz="1100"/>
        </a:p>
        <a:p>
          <a:r>
            <a:rPr lang="de-DE" sz="1100"/>
            <a:t>Rechenzeichen</a:t>
          </a:r>
          <a:r>
            <a:rPr lang="de-DE" sz="1100" baseline="0"/>
            <a:t> (  +   -   *   /    ) eingeben</a:t>
          </a:r>
        </a:p>
        <a:p>
          <a:endParaRPr lang="de-DE" sz="1100" baseline="0"/>
        </a:p>
        <a:p>
          <a:r>
            <a:rPr lang="de-DE" sz="1100" baseline="0"/>
            <a:t>andere Zelle anklicken</a:t>
          </a:r>
        </a:p>
        <a:p>
          <a:endParaRPr lang="de-DE" sz="1100" baseline="0"/>
        </a:p>
        <a:p>
          <a:r>
            <a:rPr lang="de-DE" sz="1100" baseline="0"/>
            <a:t>und Return am Schluss!</a:t>
          </a:r>
        </a:p>
        <a:p>
          <a:endParaRPr lang="de-DE" sz="1100" baseline="0"/>
        </a:p>
        <a:p>
          <a:endParaRPr lang="de-DE" sz="1100" baseline="0"/>
        </a:p>
        <a:p>
          <a:r>
            <a:rPr lang="de-DE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Rechenzeichen als</a:t>
          </a:r>
          <a:r>
            <a:rPr lang="de-D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"TEXT" </a:t>
          </a:r>
          <a:r>
            <a:rPr lang="de-DE" sz="1100" b="1">
              <a:solidFill>
                <a:schemeClr val="dk1"/>
              </a:solidFill>
              <a:latin typeface="+mn-lt"/>
              <a:ea typeface="+mn-ea"/>
              <a:cs typeface="+mn-cs"/>
            </a:rPr>
            <a:t>eingeben</a:t>
          </a:r>
          <a:r>
            <a:rPr lang="de-D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!!</a:t>
          </a:r>
          <a:endParaRPr lang="de-DE"/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de-DE"/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Leertaste und  dann das </a:t>
          </a:r>
          <a:r>
            <a:rPr lang="de-DE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Rechenzeichen </a:t>
          </a: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endParaRPr lang="de-DE"/>
        </a:p>
        <a:p>
          <a:endParaRPr lang="de-DE" sz="1100"/>
        </a:p>
      </xdr:txBody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6</xdr:col>
      <xdr:colOff>342900</xdr:colOff>
      <xdr:row>80</xdr:row>
      <xdr:rowOff>19050</xdr:rowOff>
    </xdr:to>
    <xdr:pic>
      <xdr:nvPicPr>
        <xdr:cNvPr id="4" name="Picture 16">
          <a:extLst>
            <a:ext uri="{FF2B5EF4-FFF2-40B4-BE49-F238E27FC236}">
              <a16:creationId xmlns="" xmlns:a16="http://schemas.microsoft.com/office/drawing/2014/main" id="{6064CCF0-EE82-46AE-9487-13C79BF9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10953750"/>
          <a:ext cx="1104900" cy="3905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4</xdr:col>
      <xdr:colOff>676275</xdr:colOff>
      <xdr:row>69</xdr:row>
      <xdr:rowOff>79375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C63BD922-8F7C-4E27-ACBC-18E3BBFF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10109200"/>
          <a:ext cx="2200275" cy="1400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755650</xdr:colOff>
      <xdr:row>16</xdr:row>
      <xdr:rowOff>2549</xdr:rowOff>
    </xdr:from>
    <xdr:to>
      <xdr:col>12</xdr:col>
      <xdr:colOff>69850</xdr:colOff>
      <xdr:row>18</xdr:row>
      <xdr:rowOff>111125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4500" y="2669549"/>
          <a:ext cx="838200" cy="4387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260350</xdr:colOff>
      <xdr:row>12</xdr:row>
      <xdr:rowOff>76200</xdr:rowOff>
    </xdr:from>
    <xdr:to>
      <xdr:col>11</xdr:col>
      <xdr:colOff>685800</xdr:colOff>
      <xdr:row>16</xdr:row>
      <xdr:rowOff>57150</xdr:rowOff>
    </xdr:to>
    <xdr:sp macro="" textlink="">
      <xdr:nvSpPr>
        <xdr:cNvPr id="4" name="Pfeil nach unten 3"/>
        <xdr:cNvSpPr/>
      </xdr:nvSpPr>
      <xdr:spPr>
        <a:xfrm>
          <a:off x="7061200" y="2057400"/>
          <a:ext cx="425450" cy="666750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7</xdr:row>
      <xdr:rowOff>28574</xdr:rowOff>
    </xdr:from>
    <xdr:to>
      <xdr:col>10</xdr:col>
      <xdr:colOff>371475</xdr:colOff>
      <xdr:row>37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019675" y="1162049"/>
          <a:ext cx="5095875" cy="483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FF0000"/>
              </a:solidFill>
            </a:rPr>
            <a:t>Formel ziehen</a:t>
          </a:r>
          <a:r>
            <a:rPr lang="de-DE" sz="1100" b="1" baseline="0">
              <a:solidFill>
                <a:srgbClr val="FF0000"/>
              </a:solidFill>
            </a:rPr>
            <a:t>!!</a:t>
          </a:r>
        </a:p>
        <a:p>
          <a:r>
            <a:rPr lang="de-DE" sz="1100" baseline="0"/>
            <a:t>Eine richtige Formel eingeben    -  Bestätigen mit Return</a:t>
          </a:r>
        </a:p>
        <a:p>
          <a:endParaRPr lang="de-DE" sz="1100" baseline="0"/>
        </a:p>
        <a:p>
          <a:r>
            <a:rPr lang="de-DE" sz="1100" baseline="0"/>
            <a:t>Zelle wieder anklicken</a:t>
          </a:r>
        </a:p>
        <a:p>
          <a:endParaRPr lang="de-DE" sz="1100" baseline="0"/>
        </a:p>
        <a:p>
          <a:r>
            <a:rPr lang="de-DE" sz="1100" baseline="0"/>
            <a:t>Rechts unten an der Zelle das schwarze Quadrat mit gedrückter Maustaste nach unten ziehen</a:t>
          </a:r>
        </a:p>
        <a:p>
          <a:endParaRPr lang="de-DE" sz="1100" baseline="0"/>
        </a:p>
        <a:p>
          <a:r>
            <a:rPr lang="de-DE" sz="1100" baseline="0"/>
            <a:t>Die Formeln werden für jede Zeile mit den neuen Zellenwerten berechnet!</a:t>
          </a:r>
        </a:p>
        <a:p>
          <a:endParaRPr lang="de-DE" sz="1100" baseline="0"/>
        </a:p>
        <a:p>
          <a:r>
            <a:rPr lang="de-DE" sz="1100" baseline="0"/>
            <a:t>RELATIVER BEZUG</a:t>
          </a:r>
        </a:p>
        <a:p>
          <a:endParaRPr lang="de-DE" sz="1100"/>
        </a:p>
        <a:p>
          <a:endParaRPr lang="de-DE" sz="1100"/>
        </a:p>
        <a:p>
          <a:r>
            <a:rPr lang="de-DE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Funktion SUMME :  </a:t>
          </a:r>
          <a:endParaRPr lang="de-DE">
            <a:solidFill>
              <a:srgbClr val="FF0000"/>
            </a:solidFill>
          </a:endParaRP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Die Zelle anklicken, in der das Ergebnis stehen soll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FUNKTION    SUMME   und den Bereich mit gedrückter Maustaste ziehen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Werte als Euro formatieren</a:t>
          </a:r>
        </a:p>
        <a:p>
          <a:endParaRPr lang="de-DE" sz="1100" b="1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de-DE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Zelle(n) markieren    </a:t>
          </a:r>
        </a:p>
        <a:p>
          <a:endParaRPr lang="de-DE" sz="1100" b="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de-DE" sz="1100" b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ZAHL    Eurosymbol anklicken</a:t>
          </a:r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4</xdr:col>
      <xdr:colOff>333375</xdr:colOff>
      <xdr:row>81</xdr:row>
      <xdr:rowOff>28575</xdr:rowOff>
    </xdr:to>
    <xdr:pic>
      <xdr:nvPicPr>
        <xdr:cNvPr id="4" name="Picture 19">
          <a:extLst>
            <a:ext uri="{FF2B5EF4-FFF2-40B4-BE49-F238E27FC236}">
              <a16:creationId xmlns="" xmlns:a16="http://schemas.microsoft.com/office/drawing/2014/main" id="{B25C7132-C9EE-4071-946A-4CC1FF6B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52600" y="11334750"/>
          <a:ext cx="3409950" cy="1809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5</xdr:row>
      <xdr:rowOff>152399</xdr:rowOff>
    </xdr:from>
    <xdr:to>
      <xdr:col>19</xdr:col>
      <xdr:colOff>695325</xdr:colOff>
      <xdr:row>37</xdr:row>
      <xdr:rowOff>104774</xdr:rowOff>
    </xdr:to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534025" y="962024"/>
          <a:ext cx="5095875" cy="515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FF0000"/>
              </a:solidFill>
            </a:rPr>
            <a:t>Funktion Mittelwert</a:t>
          </a:r>
          <a:r>
            <a:rPr lang="de-DE" sz="1100" b="1" baseline="0">
              <a:solidFill>
                <a:srgbClr val="FF0000"/>
              </a:solidFill>
            </a:rPr>
            <a:t>!!</a:t>
          </a:r>
        </a:p>
        <a:p>
          <a:r>
            <a:rPr lang="de-DE" sz="1100" baseline="0"/>
            <a:t> </a:t>
          </a:r>
        </a:p>
        <a:p>
          <a:r>
            <a:rPr lang="de-DE" sz="1100" baseline="0"/>
            <a:t>Zelle anklicken - FORMELN - Funktion einfügen</a:t>
          </a:r>
        </a:p>
        <a:p>
          <a:endParaRPr lang="de-DE" sz="1100" baseline="0"/>
        </a:p>
        <a:p>
          <a:r>
            <a:rPr lang="de-DE" sz="1100" baseline="0"/>
            <a:t>Ein Bereich wird definiert mit G8:G21 - also mit Doppelpunkt!</a:t>
          </a:r>
        </a:p>
        <a:p>
          <a:endParaRPr lang="de-DE" sz="1100" baseline="0"/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Funktion</a:t>
          </a:r>
          <a:r>
            <a:rPr lang="de-DE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Zählenwenn</a:t>
          </a:r>
        </a:p>
        <a:p>
          <a:endParaRPr lang="de-DE" sz="1100" b="1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Zelle anklicken - FORMELN - Funktion einfügen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/>
            <a:t>=ZÄHLENWENN</a:t>
          </a:r>
          <a:r>
            <a:rPr lang="de-DE">
              <a:solidFill>
                <a:srgbClr val="FF0000"/>
              </a:solidFill>
            </a:rPr>
            <a:t>($G$8:$G$21</a:t>
          </a:r>
          <a:r>
            <a:rPr lang="de-DE"/>
            <a:t>;L8)</a:t>
          </a:r>
        </a:p>
        <a:p>
          <a:endParaRPr lang="de-DE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                           absoluter           1</a:t>
          </a:r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                            Bezug</a:t>
          </a:r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anschl. die Formel ziehen!</a:t>
          </a:r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rgbClr val="FF0000"/>
              </a:solidFill>
              <a:latin typeface="+mn-lt"/>
              <a:ea typeface="+mn-ea"/>
              <a:cs typeface="+mn-cs"/>
            </a:rPr>
            <a:t>Diagramm einfügen</a:t>
          </a:r>
          <a:r>
            <a:rPr lang="de-DE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!!</a:t>
          </a:r>
          <a:endParaRPr lang="de-DE">
            <a:solidFill>
              <a:srgbClr val="FF0000"/>
            </a:solidFill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de-DE"/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Die Anzahl der Noten markieren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EINFÜGEN  DIAGRAMM SÄULE  und entsprechendes Beispiel wählen</a:t>
          </a:r>
        </a:p>
        <a:p>
          <a:endParaRPr lang="de-DE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DIAGRAMM markieren</a:t>
          </a:r>
        </a:p>
        <a:p>
          <a:r>
            <a:rPr lang="de-D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unter FORMAT DIAGRAMM Layout und Beschriftungen wählen!</a:t>
          </a:r>
          <a:endParaRPr lang="de-DE"/>
        </a:p>
        <a:p>
          <a:endParaRPr lang="de-DE" sz="1100" b="1">
            <a:solidFill>
              <a:srgbClr val="FF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389731</xdr:colOff>
      <xdr:row>16</xdr:row>
      <xdr:rowOff>124619</xdr:rowOff>
    </xdr:from>
    <xdr:to>
      <xdr:col>15</xdr:col>
      <xdr:colOff>391319</xdr:colOff>
      <xdr:row>17</xdr:row>
      <xdr:rowOff>153194</xdr:rowOff>
    </xdr:to>
    <xdr:cxnSp macro="">
      <xdr:nvCxnSpPr>
        <xdr:cNvPr id="5" name="Gerade Verbindung mit Pfeil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CxnSpPr/>
      </xdr:nvCxnSpPr>
      <xdr:spPr>
        <a:xfrm rot="5400000" flipH="1" flipV="1">
          <a:off x="8639175" y="2819400"/>
          <a:ext cx="190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199231</xdr:colOff>
      <xdr:row>16</xdr:row>
      <xdr:rowOff>143669</xdr:rowOff>
    </xdr:from>
    <xdr:to>
      <xdr:col>16</xdr:col>
      <xdr:colOff>200819</xdr:colOff>
      <xdr:row>18</xdr:row>
      <xdr:rowOff>10319</xdr:rowOff>
    </xdr:to>
    <xdr:cxnSp macro="">
      <xdr:nvCxnSpPr>
        <xdr:cNvPr id="6" name="Gerade Verbindung mit Pfeil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CxnSpPr/>
      </xdr:nvCxnSpPr>
      <xdr:spPr>
        <a:xfrm rot="5400000" flipH="1" flipV="1">
          <a:off x="9210675" y="2838450"/>
          <a:ext cx="190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66675</xdr:colOff>
      <xdr:row>34</xdr:row>
      <xdr:rowOff>95250</xdr:rowOff>
    </xdr:from>
    <xdr:to>
      <xdr:col>18</xdr:col>
      <xdr:colOff>95250</xdr:colOff>
      <xdr:row>42</xdr:row>
      <xdr:rowOff>38100</xdr:rowOff>
    </xdr:to>
    <xdr:pic>
      <xdr:nvPicPr>
        <xdr:cNvPr id="15476" name="Picture 25">
          <a:extLst>
            <a:ext uri="{FF2B5EF4-FFF2-40B4-BE49-F238E27FC236}">
              <a16:creationId xmlns="" xmlns:a16="http://schemas.microsoft.com/office/drawing/2014/main" id="{00000000-0008-0000-0700-00007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86750" y="5619750"/>
          <a:ext cx="2314575" cy="1276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41</xdr:row>
      <xdr:rowOff>19050</xdr:rowOff>
    </xdr:from>
    <xdr:to>
      <xdr:col>8</xdr:col>
      <xdr:colOff>9525</xdr:colOff>
      <xdr:row>52</xdr:row>
      <xdr:rowOff>104775</xdr:rowOff>
    </xdr:to>
    <xdr:pic>
      <xdr:nvPicPr>
        <xdr:cNvPr id="15477" name="Picture 61">
          <a:extLst>
            <a:ext uri="{FF2B5EF4-FFF2-40B4-BE49-F238E27FC236}">
              <a16:creationId xmlns="" xmlns:a16="http://schemas.microsoft.com/office/drawing/2014/main" id="{00000000-0008-0000-0700-00007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85875" y="6715125"/>
          <a:ext cx="1733550" cy="1866900"/>
        </a:xfrm>
        <a:prstGeom prst="rect">
          <a:avLst/>
        </a:prstGeom>
        <a:noFill/>
        <a:ln w="1">
          <a:solidFill>
            <a:srgbClr val="376092"/>
          </a:solidFill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41</xdr:row>
      <xdr:rowOff>28575</xdr:rowOff>
    </xdr:from>
    <xdr:to>
      <xdr:col>14</xdr:col>
      <xdr:colOff>152400</xdr:colOff>
      <xdr:row>52</xdr:row>
      <xdr:rowOff>76200</xdr:rowOff>
    </xdr:to>
    <xdr:pic>
      <xdr:nvPicPr>
        <xdr:cNvPr id="15478" name="Picture 62">
          <a:extLst>
            <a:ext uri="{FF2B5EF4-FFF2-40B4-BE49-F238E27FC236}">
              <a16:creationId xmlns="" xmlns:a16="http://schemas.microsoft.com/office/drawing/2014/main" id="{00000000-0008-0000-0700-000076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267075" y="6724650"/>
          <a:ext cx="3009900" cy="1828800"/>
        </a:xfrm>
        <a:prstGeom prst="rect">
          <a:avLst/>
        </a:prstGeom>
        <a:noFill/>
        <a:ln w="1">
          <a:solidFill>
            <a:srgbClr val="376092"/>
          </a:solidFill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381000</xdr:colOff>
      <xdr:row>41</xdr:row>
      <xdr:rowOff>9525</xdr:rowOff>
    </xdr:from>
    <xdr:to>
      <xdr:col>14</xdr:col>
      <xdr:colOff>676275</xdr:colOff>
      <xdr:row>51</xdr:row>
      <xdr:rowOff>95250</xdr:rowOff>
    </xdr:to>
    <xdr:pic>
      <xdr:nvPicPr>
        <xdr:cNvPr id="15479" name="Picture 63">
          <a:extLst>
            <a:ext uri="{FF2B5EF4-FFF2-40B4-BE49-F238E27FC236}">
              <a16:creationId xmlns="" xmlns:a16="http://schemas.microsoft.com/office/drawing/2014/main" id="{00000000-0008-0000-0700-000077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315075" y="6705600"/>
          <a:ext cx="1819275" cy="1704975"/>
        </a:xfrm>
        <a:prstGeom prst="rect">
          <a:avLst/>
        </a:prstGeom>
        <a:noFill/>
        <a:ln w="1">
          <a:solidFill>
            <a:srgbClr val="376092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276225</xdr:colOff>
      <xdr:row>22</xdr:row>
      <xdr:rowOff>314324</xdr:rowOff>
    </xdr:from>
    <xdr:to>
      <xdr:col>12</xdr:col>
      <xdr:colOff>590550</xdr:colOff>
      <xdr:row>22</xdr:row>
      <xdr:rowOff>2362199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7B4CD7E6-5139-4570-AD2C-A7CCE11A3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4</xdr:col>
      <xdr:colOff>475580</xdr:colOff>
      <xdr:row>76</xdr:row>
      <xdr:rowOff>114023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1A9FC718-0DC6-4939-AC43-D9975AA8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58425"/>
          <a:ext cx="5361905" cy="22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72</xdr:row>
      <xdr:rowOff>0</xdr:rowOff>
    </xdr:from>
    <xdr:to>
      <xdr:col>8</xdr:col>
      <xdr:colOff>209002</xdr:colOff>
      <xdr:row>88</xdr:row>
      <xdr:rowOff>28248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10DF4580-7086-4698-90BD-04AEBA3C6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11972925"/>
          <a:ext cx="4380952" cy="26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7</xdr:row>
      <xdr:rowOff>47625</xdr:rowOff>
    </xdr:from>
    <xdr:to>
      <xdr:col>14</xdr:col>
      <xdr:colOff>352425</xdr:colOff>
      <xdr:row>21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24550" y="1181100"/>
          <a:ext cx="5095875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FF0000"/>
              </a:solidFill>
            </a:rPr>
            <a:t>Formate</a:t>
          </a:r>
          <a:r>
            <a:rPr lang="de-DE" sz="1100" b="1" baseline="0">
              <a:solidFill>
                <a:srgbClr val="FF0000"/>
              </a:solidFill>
            </a:rPr>
            <a:t> der Zahlen beachten!!</a:t>
          </a:r>
        </a:p>
        <a:p>
          <a:r>
            <a:rPr lang="de-DE" sz="1100" baseline="0"/>
            <a:t>START   ZAHL   ....</a:t>
          </a:r>
        </a:p>
        <a:p>
          <a:endParaRPr lang="de-DE" sz="1100" baseline="0"/>
        </a:p>
        <a:p>
          <a:r>
            <a:rPr lang="de-DE" sz="1100" baseline="0"/>
            <a:t>ABSOLUTER BEZUG = die absolute Zelle bleibt beim Ziehen gleich $A$5 </a:t>
          </a:r>
        </a:p>
        <a:p>
          <a:r>
            <a:rPr lang="de-DE" sz="1100" baseline="0"/>
            <a:t>                                        Markieren in der Formel und F4 Taste</a:t>
          </a:r>
        </a:p>
        <a:p>
          <a:endParaRPr lang="de-DE" sz="1100" baseline="0"/>
        </a:p>
        <a:p>
          <a:r>
            <a:rPr lang="de-DE" sz="1100" baseline="0"/>
            <a:t>                                 es wird IMMER mit der 1000 Euro Zelle gerechnet!</a:t>
          </a:r>
        </a:p>
        <a:p>
          <a:r>
            <a:rPr lang="de-DE" sz="1100" baseline="0"/>
            <a:t>                                    =$F$18*E20</a:t>
          </a:r>
          <a:endParaRPr lang="de-DE" sz="1100"/>
        </a:p>
      </xdr:txBody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7</xdr:col>
      <xdr:colOff>257175</xdr:colOff>
      <xdr:row>90</xdr:row>
      <xdr:rowOff>19050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98D60E41-E7B9-4CB6-A1A2-59B84959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2668250"/>
          <a:ext cx="2543175" cy="1962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71</xdr:row>
      <xdr:rowOff>0</xdr:rowOff>
    </xdr:from>
    <xdr:to>
      <xdr:col>6</xdr:col>
      <xdr:colOff>485775</xdr:colOff>
      <xdr:row>100</xdr:row>
      <xdr:rowOff>142876</xdr:rowOff>
    </xdr:to>
    <xdr:sp macro="" textlink="">
      <xdr:nvSpPr>
        <xdr:cNvPr id="4" name="Textfeld 3">
          <a:extLst>
            <a:ext uri="{FF2B5EF4-FFF2-40B4-BE49-F238E27FC236}">
              <a16:creationId xmlns="" xmlns:a16="http://schemas.microsoft.com/office/drawing/2014/main" id="{09B04AD1-58A0-4177-BCA9-B80659918392}"/>
            </a:ext>
          </a:extLst>
        </xdr:cNvPr>
        <xdr:cNvSpPr txBox="1"/>
      </xdr:nvSpPr>
      <xdr:spPr>
        <a:xfrm>
          <a:off x="762000" y="11525250"/>
          <a:ext cx="5095875" cy="483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FF0000"/>
              </a:solidFill>
            </a:rPr>
            <a:t>Eingabe</a:t>
          </a:r>
          <a:endParaRPr lang="de-DE" sz="1100" b="1" baseline="0">
            <a:solidFill>
              <a:srgbClr val="FF0000"/>
            </a:solidFill>
          </a:endParaRPr>
        </a:p>
        <a:p>
          <a:endParaRPr lang="de-DE" sz="1100"/>
        </a:p>
        <a:p>
          <a:r>
            <a:rPr lang="de-DE" sz="1100"/>
            <a:t>Über</a:t>
          </a:r>
          <a:r>
            <a:rPr lang="de-DE" sz="1100" baseline="0"/>
            <a:t> eine WENN-Funktion wird der angezeigte Text gesteuert!</a:t>
          </a:r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r>
            <a:rPr lang="de-DE" sz="1100"/>
            <a:t>Dies</a:t>
          </a:r>
          <a:r>
            <a:rPr lang="de-DE" sz="1100" baseline="0"/>
            <a:t> kann in ähnlicher Weise über eine bedingte Formatierung erzeugt werden!</a:t>
          </a:r>
          <a:endParaRPr lang="de-DE" sz="1100"/>
        </a:p>
      </xdr:txBody>
    </xdr:sp>
    <xdr:clientData/>
  </xdr:twoCellAnchor>
  <xdr:twoCellAnchor editAs="oneCell">
    <xdr:from>
      <xdr:col>1</xdr:col>
      <xdr:colOff>371475</xdr:colOff>
      <xdr:row>77</xdr:row>
      <xdr:rowOff>47625</xdr:rowOff>
    </xdr:from>
    <xdr:to>
      <xdr:col>4</xdr:col>
      <xdr:colOff>295275</xdr:colOff>
      <xdr:row>92</xdr:row>
      <xdr:rowOff>123825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7673F7D-36A5-47D5-8E4D-3C266AF2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" y="12544425"/>
          <a:ext cx="3009900" cy="2505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C12"/>
  <sheetViews>
    <sheetView workbookViewId="0">
      <selection activeCell="K16" sqref="K16"/>
    </sheetView>
  </sheetViews>
  <sheetFormatPr baseColWidth="10" defaultRowHeight="12.75"/>
  <cols>
    <col min="1" max="16384" width="11.42578125" style="196"/>
  </cols>
  <sheetData>
    <row r="8" spans="2:3" ht="59.25">
      <c r="B8" s="195" t="s">
        <v>461</v>
      </c>
    </row>
    <row r="10" spans="2:3" ht="20.25">
      <c r="B10" s="197"/>
      <c r="C10" s="197"/>
    </row>
    <row r="11" spans="2:3" ht="20.25">
      <c r="B11" s="197"/>
      <c r="C11" s="197"/>
    </row>
    <row r="12" spans="2:3" ht="20.25">
      <c r="B12" s="197"/>
      <c r="C12" s="197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E33" sqref="E33"/>
    </sheetView>
  </sheetViews>
  <sheetFormatPr baseColWidth="10" defaultRowHeight="12.75"/>
  <cols>
    <col min="2" max="2" width="20.7109375" bestFit="1" customWidth="1"/>
    <col min="3" max="3" width="16.85546875" customWidth="1"/>
  </cols>
  <sheetData>
    <row r="2" spans="1:5" ht="15.75">
      <c r="A2" s="39" t="s">
        <v>113</v>
      </c>
      <c r="B2" s="39" t="s">
        <v>114</v>
      </c>
      <c r="C2" s="39" t="s">
        <v>115</v>
      </c>
    </row>
    <row r="3" spans="1:5" ht="15">
      <c r="A3" s="40" t="s">
        <v>116</v>
      </c>
      <c r="B3" s="41">
        <v>1250</v>
      </c>
      <c r="C3" s="50"/>
    </row>
    <row r="4" spans="1:5" ht="15">
      <c r="A4" s="40" t="s">
        <v>117</v>
      </c>
      <c r="B4" s="41">
        <v>1400</v>
      </c>
      <c r="C4" s="50"/>
    </row>
    <row r="5" spans="1:5" ht="15">
      <c r="A5" s="40" t="s">
        <v>118</v>
      </c>
      <c r="B5" s="41">
        <v>265</v>
      </c>
      <c r="C5" s="50"/>
    </row>
    <row r="6" spans="1:5" ht="15">
      <c r="A6" s="40" t="s">
        <v>119</v>
      </c>
      <c r="B6" s="41">
        <v>899</v>
      </c>
      <c r="C6" s="50"/>
    </row>
    <row r="7" spans="1:5" ht="15">
      <c r="A7" s="40" t="s">
        <v>120</v>
      </c>
      <c r="B7" s="41">
        <v>148</v>
      </c>
      <c r="C7" s="50"/>
    </row>
    <row r="9" spans="1:5">
      <c r="A9" s="15"/>
      <c r="B9" s="15"/>
      <c r="C9" s="15"/>
      <c r="D9" s="15"/>
      <c r="E9" s="15"/>
    </row>
    <row r="10" spans="1:5">
      <c r="A10" s="43" t="s">
        <v>121</v>
      </c>
      <c r="B10" s="15"/>
      <c r="C10" s="15"/>
      <c r="D10" s="15"/>
      <c r="E10" s="15"/>
    </row>
    <row r="11" spans="1:5">
      <c r="A11" s="43" t="s">
        <v>189</v>
      </c>
      <c r="B11" s="15"/>
      <c r="C11" s="15"/>
      <c r="D11" s="15"/>
      <c r="E11" s="15"/>
    </row>
    <row r="12" spans="1:5">
      <c r="A12" s="15"/>
      <c r="B12" s="15"/>
      <c r="C12" s="15"/>
      <c r="D12" s="15"/>
      <c r="E12" s="15"/>
    </row>
  </sheetData>
  <phoneticPr fontId="0" type="noConversion"/>
  <conditionalFormatting sqref="C3:C7">
    <cfRule type="expression" dxfId="18" priority="1" stopIfTrue="1">
      <formula>LOWER(C3)=IF(B3&gt;500,"ja","xxx")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L41" sqref="L41"/>
    </sheetView>
  </sheetViews>
  <sheetFormatPr baseColWidth="10" defaultRowHeight="12.75"/>
  <cols>
    <col min="1" max="1" width="19" bestFit="1" customWidth="1"/>
    <col min="2" max="2" width="11.85546875" bestFit="1" customWidth="1"/>
    <col min="4" max="4" width="4.42578125" customWidth="1"/>
  </cols>
  <sheetData>
    <row r="1" spans="1:8" ht="28.5" customHeight="1">
      <c r="A1" t="s">
        <v>153</v>
      </c>
    </row>
    <row r="3" spans="1:8">
      <c r="A3" s="14" t="s">
        <v>152</v>
      </c>
      <c r="B3" s="14" t="s">
        <v>122</v>
      </c>
      <c r="C3" s="14" t="s">
        <v>154</v>
      </c>
    </row>
    <row r="4" spans="1:8">
      <c r="A4" t="s">
        <v>72</v>
      </c>
      <c r="B4">
        <v>22955</v>
      </c>
      <c r="C4" s="51"/>
      <c r="E4" s="207" t="s">
        <v>348</v>
      </c>
      <c r="F4" s="207"/>
      <c r="G4" s="207"/>
      <c r="H4" s="207"/>
    </row>
    <row r="5" spans="1:8">
      <c r="A5" t="s">
        <v>73</v>
      </c>
      <c r="B5">
        <v>68278</v>
      </c>
      <c r="C5" s="51"/>
      <c r="E5" s="207"/>
      <c r="F5" s="207"/>
      <c r="G5" s="207"/>
      <c r="H5" s="207"/>
    </row>
    <row r="6" spans="1:8">
      <c r="A6" t="s">
        <v>74</v>
      </c>
      <c r="B6">
        <v>40277</v>
      </c>
      <c r="C6" s="51"/>
      <c r="E6" s="207"/>
      <c r="F6" s="207"/>
      <c r="G6" s="207"/>
      <c r="H6" s="207"/>
    </row>
    <row r="7" spans="1:8">
      <c r="A7" t="s">
        <v>75</v>
      </c>
      <c r="B7">
        <v>41542</v>
      </c>
      <c r="C7" s="51"/>
      <c r="E7" s="207"/>
      <c r="F7" s="207"/>
      <c r="G7" s="207"/>
      <c r="H7" s="207"/>
    </row>
    <row r="8" spans="1:8">
      <c r="A8" t="s">
        <v>76</v>
      </c>
      <c r="B8">
        <v>13280</v>
      </c>
      <c r="C8" s="51"/>
      <c r="E8" s="207"/>
      <c r="F8" s="207"/>
      <c r="G8" s="207"/>
      <c r="H8" s="207"/>
    </row>
    <row r="9" spans="1:8">
      <c r="A9" t="s">
        <v>77</v>
      </c>
      <c r="B9">
        <v>72849</v>
      </c>
      <c r="C9" s="51"/>
      <c r="E9" s="207"/>
      <c r="F9" s="207"/>
      <c r="G9" s="207"/>
      <c r="H9" s="207"/>
    </row>
    <row r="10" spans="1:8">
      <c r="A10" t="s">
        <v>78</v>
      </c>
      <c r="B10">
        <v>32229</v>
      </c>
      <c r="C10" s="51"/>
      <c r="E10" s="207"/>
      <c r="F10" s="207"/>
      <c r="G10" s="207"/>
      <c r="H10" s="207"/>
    </row>
    <row r="11" spans="1:8">
      <c r="A11" t="s">
        <v>79</v>
      </c>
      <c r="B11">
        <v>30726</v>
      </c>
      <c r="C11" s="51"/>
      <c r="E11" s="207"/>
      <c r="F11" s="207"/>
      <c r="G11" s="207"/>
      <c r="H11" s="207"/>
    </row>
    <row r="12" spans="1:8">
      <c r="A12" t="s">
        <v>80</v>
      </c>
      <c r="B12">
        <v>40099</v>
      </c>
      <c r="C12" s="51"/>
    </row>
    <row r="13" spans="1:8">
      <c r="A13" t="s">
        <v>81</v>
      </c>
      <c r="B13">
        <v>72845</v>
      </c>
      <c r="C13" s="51"/>
    </row>
    <row r="14" spans="1:8">
      <c r="A14" t="s">
        <v>82</v>
      </c>
      <c r="B14">
        <v>22378</v>
      </c>
      <c r="C14" s="51"/>
    </row>
    <row r="15" spans="1:8">
      <c r="A15" t="s">
        <v>83</v>
      </c>
      <c r="B15">
        <v>63998</v>
      </c>
      <c r="C15" s="51"/>
    </row>
    <row r="16" spans="1:8">
      <c r="A16" t="s">
        <v>84</v>
      </c>
      <c r="B16">
        <v>37882</v>
      </c>
      <c r="C16" s="51"/>
    </row>
    <row r="17" spans="1:3">
      <c r="A17" t="s">
        <v>85</v>
      </c>
      <c r="B17">
        <v>24642</v>
      </c>
      <c r="C17" s="51"/>
    </row>
    <row r="18" spans="1:3">
      <c r="A18" t="s">
        <v>86</v>
      </c>
      <c r="B18">
        <v>42167</v>
      </c>
      <c r="C18" s="51"/>
    </row>
    <row r="21" spans="1:3" ht="15.75">
      <c r="A21" s="119" t="s">
        <v>347</v>
      </c>
      <c r="B21" s="120">
        <v>50000</v>
      </c>
      <c r="C21" s="20" t="s">
        <v>346</v>
      </c>
    </row>
  </sheetData>
  <mergeCells count="1">
    <mergeCell ref="E4:H11"/>
  </mergeCells>
  <phoneticPr fontId="0" type="noConversion"/>
  <conditionalFormatting sqref="C4:C18">
    <cfRule type="expression" dxfId="17" priority="3" stopIfTrue="1">
      <formula>LOWER(C4)=IF(B4&gt;50000,LOWER("Bonus"),"-")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D15:F26"/>
  <sheetViews>
    <sheetView workbookViewId="0">
      <selection activeCell="E79" sqref="E79"/>
    </sheetView>
  </sheetViews>
  <sheetFormatPr baseColWidth="10" defaultRowHeight="12.75"/>
  <sheetData>
    <row r="15" spans="4:6" ht="13.5" thickBot="1"/>
    <row r="16" spans="4:6">
      <c r="D16" s="158" t="s">
        <v>379</v>
      </c>
      <c r="E16" s="157"/>
      <c r="F16" s="156"/>
    </row>
    <row r="17" spans="4:6" ht="13.5" thickBot="1">
      <c r="D17" s="155" t="s">
        <v>380</v>
      </c>
      <c r="E17" s="159"/>
      <c r="F17" s="160"/>
    </row>
    <row r="18" spans="4:6">
      <c r="D18" s="147" t="s">
        <v>381</v>
      </c>
      <c r="E18" s="58"/>
      <c r="F18" s="161">
        <v>1000</v>
      </c>
    </row>
    <row r="19" spans="4:6" ht="13.5" thickBot="1">
      <c r="D19" s="151" t="s">
        <v>382</v>
      </c>
      <c r="E19" s="153" t="s">
        <v>236</v>
      </c>
      <c r="F19" s="162" t="s">
        <v>383</v>
      </c>
    </row>
    <row r="20" spans="4:6">
      <c r="D20" s="147">
        <v>1</v>
      </c>
      <c r="E20" s="163">
        <v>4.7500000000000001E-2</v>
      </c>
      <c r="F20" s="146"/>
    </row>
    <row r="21" spans="4:6">
      <c r="D21" s="147">
        <v>2</v>
      </c>
      <c r="E21" s="163">
        <v>0.05</v>
      </c>
      <c r="F21" s="146"/>
    </row>
    <row r="22" spans="4:6">
      <c r="D22" s="147">
        <v>3</v>
      </c>
      <c r="E22" s="163">
        <v>5.2499999999999998E-2</v>
      </c>
      <c r="F22" s="146"/>
    </row>
    <row r="23" spans="4:6">
      <c r="D23" s="147">
        <v>4</v>
      </c>
      <c r="E23" s="163">
        <v>5.5E-2</v>
      </c>
      <c r="F23" s="146"/>
    </row>
    <row r="24" spans="4:6">
      <c r="D24" s="147">
        <v>5</v>
      </c>
      <c r="E24" s="163">
        <v>5.7500000000000002E-2</v>
      </c>
      <c r="F24" s="146"/>
    </row>
    <row r="25" spans="4:6">
      <c r="D25" s="147">
        <v>6</v>
      </c>
      <c r="E25" s="163">
        <v>0.06</v>
      </c>
      <c r="F25" s="146"/>
    </row>
    <row r="26" spans="4:6" ht="13.5" thickBot="1">
      <c r="D26" s="151" t="s">
        <v>384</v>
      </c>
      <c r="E26" s="152"/>
      <c r="F26" s="164"/>
    </row>
  </sheetData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8:N21"/>
  <sheetViews>
    <sheetView workbookViewId="0">
      <selection activeCell="G74" sqref="G74"/>
    </sheetView>
  </sheetViews>
  <sheetFormatPr baseColWidth="10" defaultRowHeight="12.75"/>
  <cols>
    <col min="2" max="2" width="23.42578125" customWidth="1"/>
  </cols>
  <sheetData>
    <row r="8" spans="2:14">
      <c r="B8" s="2" t="s">
        <v>350</v>
      </c>
    </row>
    <row r="9" spans="2:14" ht="13.5" thickBot="1"/>
    <row r="10" spans="2:14">
      <c r="B10" s="121" t="s">
        <v>351</v>
      </c>
      <c r="C10" s="122">
        <v>21817</v>
      </c>
    </row>
    <row r="11" spans="2:14">
      <c r="B11" s="123" t="s">
        <v>352</v>
      </c>
      <c r="C11" s="124">
        <v>23553</v>
      </c>
    </row>
    <row r="12" spans="2:14">
      <c r="B12" s="123" t="s">
        <v>353</v>
      </c>
      <c r="C12" s="125"/>
      <c r="D12" t="str">
        <f>IF(C12="","Eingabe",IF(C12=M12,"richtig","FALSCH"))</f>
        <v>Eingabe</v>
      </c>
      <c r="M12" s="133">
        <f>C11-C10</f>
        <v>1736</v>
      </c>
      <c r="N12" s="133"/>
    </row>
    <row r="13" spans="2:14">
      <c r="B13" s="123" t="s">
        <v>354</v>
      </c>
      <c r="C13" s="126">
        <v>0.12</v>
      </c>
      <c r="M13" s="133"/>
      <c r="N13" s="133"/>
    </row>
    <row r="14" spans="2:14">
      <c r="B14" s="123" t="s">
        <v>355</v>
      </c>
      <c r="C14" s="127"/>
      <c r="D14" t="str">
        <f t="shared" ref="D14:D21" si="0">IF(C14="","Eingabe",IF(C14=M14,"richtig","FALSCH"))</f>
        <v>Eingabe</v>
      </c>
      <c r="M14" s="133">
        <f>C13*M12</f>
        <v>208.32</v>
      </c>
      <c r="N14" s="133"/>
    </row>
    <row r="15" spans="2:14">
      <c r="B15" s="123" t="s">
        <v>356</v>
      </c>
      <c r="C15" s="126">
        <v>24.6</v>
      </c>
      <c r="M15" s="133"/>
      <c r="N15" s="133"/>
    </row>
    <row r="16" spans="2:14">
      <c r="B16" s="123" t="s">
        <v>357</v>
      </c>
      <c r="C16" s="127"/>
      <c r="D16" t="str">
        <f t="shared" si="0"/>
        <v>Eingabe</v>
      </c>
      <c r="M16" s="134">
        <f>M14+C15</f>
        <v>232.92</v>
      </c>
      <c r="N16" s="133"/>
    </row>
    <row r="17" spans="2:14">
      <c r="B17" s="123"/>
      <c r="C17" s="128"/>
      <c r="M17" s="133"/>
      <c r="N17" s="133"/>
    </row>
    <row r="18" spans="2:14">
      <c r="B18" s="123" t="s">
        <v>358</v>
      </c>
      <c r="C18" s="126">
        <v>50</v>
      </c>
      <c r="M18" s="133"/>
      <c r="N18" s="133"/>
    </row>
    <row r="19" spans="2:14">
      <c r="B19" s="129" t="s">
        <v>359</v>
      </c>
      <c r="C19" s="127"/>
      <c r="D19" t="str">
        <f t="shared" si="0"/>
        <v>Eingabe</v>
      </c>
      <c r="M19" s="135">
        <f>C18*0.19</f>
        <v>9.5</v>
      </c>
      <c r="N19" s="133"/>
    </row>
    <row r="20" spans="2:14" ht="13.5" thickBot="1">
      <c r="B20" s="123" t="s">
        <v>360</v>
      </c>
      <c r="C20" s="130"/>
      <c r="D20" t="str">
        <f t="shared" si="0"/>
        <v>Eingabe</v>
      </c>
      <c r="M20" s="134">
        <f>M19+C18</f>
        <v>59.5</v>
      </c>
      <c r="N20" s="133"/>
    </row>
    <row r="21" spans="2:14" ht="13.5" thickBot="1">
      <c r="B21" s="131" t="s">
        <v>361</v>
      </c>
      <c r="C21" s="132"/>
      <c r="D21" t="str">
        <f t="shared" si="0"/>
        <v>Eingabe</v>
      </c>
      <c r="M21" s="134">
        <f>M20+M16</f>
        <v>292.41999999999996</v>
      </c>
      <c r="N21" s="133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T20"/>
  <sheetViews>
    <sheetView workbookViewId="0">
      <selection activeCell="G26" sqref="G26"/>
    </sheetView>
  </sheetViews>
  <sheetFormatPr baseColWidth="10" defaultRowHeight="12.75"/>
  <sheetData>
    <row r="2" spans="1:20" ht="35.25" customHeight="1">
      <c r="B2" s="183" t="s">
        <v>428</v>
      </c>
    </row>
    <row r="3" spans="1:20" ht="18">
      <c r="B3">
        <v>2012</v>
      </c>
      <c r="F3" s="182" t="str">
        <f>A4</f>
        <v>Januar</v>
      </c>
      <c r="L3" s="182" t="s">
        <v>415</v>
      </c>
      <c r="P3" s="182" t="s">
        <v>417</v>
      </c>
      <c r="T3" s="182" t="s">
        <v>419</v>
      </c>
    </row>
    <row r="4" spans="1:20">
      <c r="A4" s="20" t="s">
        <v>413</v>
      </c>
      <c r="B4" s="176">
        <f>H5</f>
        <v>1</v>
      </c>
      <c r="F4" s="2" t="s">
        <v>425</v>
      </c>
      <c r="G4" s="2" t="s">
        <v>426</v>
      </c>
      <c r="H4" s="2" t="s">
        <v>427</v>
      </c>
      <c r="L4" s="184" t="s">
        <v>425</v>
      </c>
      <c r="M4" s="184" t="s">
        <v>426</v>
      </c>
      <c r="N4" s="184" t="s">
        <v>427</v>
      </c>
    </row>
    <row r="5" spans="1:20">
      <c r="A5" s="20" t="s">
        <v>414</v>
      </c>
      <c r="F5" s="179">
        <v>15</v>
      </c>
      <c r="G5" s="179">
        <v>20</v>
      </c>
      <c r="H5" s="177">
        <f>G10-F10</f>
        <v>1</v>
      </c>
      <c r="I5" s="20" t="s">
        <v>429</v>
      </c>
      <c r="L5" s="176">
        <v>12</v>
      </c>
      <c r="M5" s="176">
        <v>20</v>
      </c>
      <c r="N5" s="176">
        <f>M10-L10</f>
        <v>9</v>
      </c>
    </row>
    <row r="6" spans="1:20">
      <c r="A6" s="20" t="s">
        <v>415</v>
      </c>
      <c r="F6" s="180">
        <v>3</v>
      </c>
      <c r="G6" s="180">
        <v>10</v>
      </c>
      <c r="H6" s="176"/>
      <c r="L6" s="185">
        <v>3</v>
      </c>
      <c r="M6" s="176">
        <v>15</v>
      </c>
      <c r="N6" s="176"/>
    </row>
    <row r="7" spans="1:20">
      <c r="A7" s="20" t="s">
        <v>416</v>
      </c>
      <c r="F7" s="180">
        <v>15</v>
      </c>
      <c r="G7" s="180">
        <v>4</v>
      </c>
      <c r="H7" s="176"/>
      <c r="L7" s="185">
        <v>15</v>
      </c>
      <c r="M7" s="176">
        <v>4</v>
      </c>
      <c r="N7" s="176"/>
    </row>
    <row r="8" spans="1:20">
      <c r="A8" s="20" t="s">
        <v>417</v>
      </c>
      <c r="F8" s="180"/>
      <c r="G8" s="180"/>
      <c r="H8" s="176"/>
      <c r="L8" s="176"/>
      <c r="M8" s="176"/>
      <c r="N8" s="176"/>
    </row>
    <row r="9" spans="1:20">
      <c r="A9" s="20" t="s">
        <v>418</v>
      </c>
      <c r="F9" s="180"/>
      <c r="G9" s="180"/>
      <c r="H9" s="176"/>
      <c r="L9" s="185"/>
    </row>
    <row r="10" spans="1:20">
      <c r="A10" s="20" t="s">
        <v>419</v>
      </c>
      <c r="F10" s="181">
        <f>SUM(F5:F9)</f>
        <v>33</v>
      </c>
      <c r="G10" s="181">
        <f>SUM(G5:G9)</f>
        <v>34</v>
      </c>
      <c r="H10" s="176"/>
      <c r="L10" s="176">
        <f>SUM(L5:L9)</f>
        <v>30</v>
      </c>
      <c r="M10" s="176">
        <f>SUM(M5:M9)</f>
        <v>39</v>
      </c>
    </row>
    <row r="11" spans="1:20">
      <c r="A11" s="20" t="s">
        <v>420</v>
      </c>
    </row>
    <row r="12" spans="1:20">
      <c r="A12" s="20" t="s">
        <v>421</v>
      </c>
    </row>
    <row r="13" spans="1:20" ht="18">
      <c r="A13" s="20" t="s">
        <v>422</v>
      </c>
      <c r="F13" s="182" t="str">
        <f>A5</f>
        <v>Februar</v>
      </c>
      <c r="L13" s="182" t="s">
        <v>416</v>
      </c>
      <c r="P13" s="182" t="s">
        <v>418</v>
      </c>
    </row>
    <row r="14" spans="1:20">
      <c r="A14" s="20" t="s">
        <v>423</v>
      </c>
      <c r="F14" s="2" t="s">
        <v>425</v>
      </c>
      <c r="G14" s="2" t="s">
        <v>426</v>
      </c>
      <c r="H14" s="2" t="s">
        <v>427</v>
      </c>
      <c r="L14" s="184" t="s">
        <v>425</v>
      </c>
      <c r="M14" s="184" t="s">
        <v>426</v>
      </c>
      <c r="N14" s="184" t="s">
        <v>427</v>
      </c>
    </row>
    <row r="15" spans="1:20">
      <c r="A15" s="20" t="s">
        <v>424</v>
      </c>
      <c r="F15" s="179">
        <v>15</v>
      </c>
      <c r="G15" s="179">
        <v>60</v>
      </c>
      <c r="H15" s="177">
        <f>G20-F20</f>
        <v>141</v>
      </c>
      <c r="L15" s="176">
        <v>15</v>
      </c>
      <c r="M15" s="176">
        <v>60</v>
      </c>
      <c r="N15" s="176">
        <f>M20-L20</f>
        <v>52</v>
      </c>
    </row>
    <row r="16" spans="1:20">
      <c r="A16" s="20"/>
      <c r="F16" s="180">
        <v>15</v>
      </c>
      <c r="G16" s="180">
        <v>112</v>
      </c>
      <c r="H16" s="176"/>
      <c r="L16" s="176">
        <v>15</v>
      </c>
      <c r="M16" s="176">
        <v>23</v>
      </c>
      <c r="N16" s="176"/>
    </row>
    <row r="17" spans="1:14">
      <c r="A17" s="20"/>
      <c r="B17" s="178">
        <f>SUM(B4:B16)</f>
        <v>1</v>
      </c>
      <c r="C17" t="str">
        <f>I5</f>
        <v>→ Bedingte Formatierung!</v>
      </c>
      <c r="E17" s="20" t="s">
        <v>430</v>
      </c>
      <c r="F17" s="180">
        <v>12</v>
      </c>
      <c r="G17" s="180">
        <v>11</v>
      </c>
      <c r="H17" s="176"/>
      <c r="L17" s="176">
        <v>12</v>
      </c>
      <c r="M17" s="176">
        <v>11</v>
      </c>
      <c r="N17" s="176"/>
    </row>
    <row r="18" spans="1:14">
      <c r="F18" s="180"/>
      <c r="G18" s="180"/>
      <c r="H18" s="176"/>
      <c r="L18" s="176"/>
      <c r="M18" s="176"/>
      <c r="N18" s="176"/>
    </row>
    <row r="19" spans="1:14">
      <c r="F19" s="180"/>
      <c r="G19" s="180"/>
      <c r="H19" s="176"/>
    </row>
    <row r="20" spans="1:14">
      <c r="F20" s="181">
        <f>SUM(F15:F19)</f>
        <v>42</v>
      </c>
      <c r="G20" s="181">
        <f>SUM(G15:G19)</f>
        <v>183</v>
      </c>
      <c r="H20" s="176"/>
      <c r="L20" s="176">
        <f>SUM(L15:L19)</f>
        <v>42</v>
      </c>
      <c r="M20" s="176">
        <f>SUM(M15:M19)</f>
        <v>94</v>
      </c>
    </row>
  </sheetData>
  <conditionalFormatting sqref="H5 H15">
    <cfRule type="cellIs" dxfId="16" priority="6" stopIfTrue="1" operator="lessThan">
      <formula>-1</formula>
    </cfRule>
    <cfRule type="cellIs" dxfId="15" priority="8" stopIfTrue="1" operator="greaterThan">
      <formula>0</formula>
    </cfRule>
  </conditionalFormatting>
  <conditionalFormatting sqref="G7:G8 G17:G18">
    <cfRule type="cellIs" dxfId="14" priority="7" stopIfTrue="1" operator="lessThan">
      <formula>0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L23"/>
  <sheetViews>
    <sheetView workbookViewId="0">
      <selection activeCell="G21" sqref="G21"/>
    </sheetView>
  </sheetViews>
  <sheetFormatPr baseColWidth="10" defaultRowHeight="12.75"/>
  <cols>
    <col min="2" max="2" width="14.140625" customWidth="1"/>
    <col min="4" max="4" width="17.85546875" customWidth="1"/>
  </cols>
  <sheetData>
    <row r="2" spans="2:12">
      <c r="E2" s="192" t="s">
        <v>454</v>
      </c>
      <c r="I2" s="192" t="s">
        <v>458</v>
      </c>
      <c r="J2" s="192"/>
      <c r="K2" s="192"/>
      <c r="L2" s="192"/>
    </row>
    <row r="3" spans="2:12">
      <c r="B3" s="194" t="s">
        <v>453</v>
      </c>
      <c r="C3">
        <f ca="1">RAND()</f>
        <v>0.1039926497189636</v>
      </c>
      <c r="I3" s="192"/>
      <c r="J3" s="192"/>
      <c r="K3" s="192"/>
      <c r="L3" s="192"/>
    </row>
    <row r="4" spans="2:12">
      <c r="D4" s="193" t="s">
        <v>455</v>
      </c>
      <c r="E4" s="193" t="s">
        <v>456</v>
      </c>
      <c r="F4" s="2" t="s">
        <v>457</v>
      </c>
      <c r="I4" s="192"/>
      <c r="J4" s="192" t="s">
        <v>459</v>
      </c>
      <c r="K4" s="192"/>
      <c r="L4" s="192"/>
    </row>
    <row r="5" spans="2:12">
      <c r="C5">
        <f ca="1">RAND()</f>
        <v>0.24000602030657459</v>
      </c>
      <c r="D5" s="94">
        <f ca="1">C5*10</f>
        <v>2.4000602030657459</v>
      </c>
      <c r="E5" s="94">
        <f ca="1">INT(D5)</f>
        <v>2</v>
      </c>
      <c r="F5" s="94">
        <f ca="1">INT(C5*10)</f>
        <v>2</v>
      </c>
    </row>
    <row r="6" spans="2:12">
      <c r="C6">
        <f ca="1">RAND()</f>
        <v>0.30709098082467712</v>
      </c>
      <c r="D6" s="94">
        <f ca="1">C6*10</f>
        <v>3.0709098082467712</v>
      </c>
      <c r="E6" s="94">
        <f ca="1">INT(D6)</f>
        <v>3</v>
      </c>
      <c r="F6" s="94">
        <f ca="1">INT(C6*10)</f>
        <v>3</v>
      </c>
    </row>
    <row r="7" spans="2:12">
      <c r="F7" s="94"/>
    </row>
    <row r="8" spans="2:12">
      <c r="F8" s="199">
        <f ca="1">SUM(F5:F7)</f>
        <v>5</v>
      </c>
      <c r="G8" s="20" t="s">
        <v>463</v>
      </c>
    </row>
    <row r="14" spans="2:12">
      <c r="B14" s="194" t="s">
        <v>460</v>
      </c>
      <c r="C14">
        <f ca="1">RANDBETWEEN(2,2000)</f>
        <v>48</v>
      </c>
    </row>
    <row r="19" spans="2:3">
      <c r="C19">
        <f ca="1">RANDBETWEEN(2,2000)</f>
        <v>148</v>
      </c>
    </row>
    <row r="20" spans="2:3">
      <c r="C20">
        <f ca="1">RANDBETWEEN(2,2000)</f>
        <v>1441</v>
      </c>
    </row>
    <row r="21" spans="2:3">
      <c r="C21">
        <f ca="1">RANDBETWEEN(2,2000)</f>
        <v>1085</v>
      </c>
    </row>
    <row r="23" spans="2:3">
      <c r="B23" s="20" t="s">
        <v>463</v>
      </c>
      <c r="C23">
        <f ca="1">SUM(C19:C22)</f>
        <v>2674</v>
      </c>
    </row>
  </sheetData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43"/>
  </sheetPr>
  <dimension ref="B2:G23"/>
  <sheetViews>
    <sheetView workbookViewId="0">
      <selection activeCell="G30" sqref="G30"/>
    </sheetView>
  </sheetViews>
  <sheetFormatPr baseColWidth="10" defaultRowHeight="12.75"/>
  <cols>
    <col min="1" max="1" width="11.5703125" customWidth="1"/>
    <col min="2" max="2" width="15.85546875" customWidth="1"/>
    <col min="3" max="3" width="11.42578125" style="94"/>
    <col min="4" max="4" width="15.140625" customWidth="1"/>
    <col min="7" max="7" width="33.7109375" customWidth="1"/>
  </cols>
  <sheetData>
    <row r="2" spans="2:4" ht="18">
      <c r="B2" s="113" t="s">
        <v>342</v>
      </c>
    </row>
    <row r="3" spans="2:4">
      <c r="B3" s="20"/>
    </row>
    <row r="4" spans="2:4" ht="25.5">
      <c r="B4" s="116" t="s">
        <v>17</v>
      </c>
      <c r="C4" s="117" t="s">
        <v>343</v>
      </c>
      <c r="D4" s="116" t="s">
        <v>164</v>
      </c>
    </row>
    <row r="5" spans="2:4">
      <c r="B5" s="65" t="s">
        <v>117</v>
      </c>
      <c r="C5" s="115">
        <v>32</v>
      </c>
      <c r="D5" s="114"/>
    </row>
    <row r="6" spans="2:4">
      <c r="B6" s="65" t="s">
        <v>155</v>
      </c>
      <c r="C6" s="115">
        <v>35</v>
      </c>
      <c r="D6" s="114"/>
    </row>
    <row r="7" spans="2:4">
      <c r="B7" s="65" t="s">
        <v>116</v>
      </c>
      <c r="C7" s="115">
        <v>29</v>
      </c>
      <c r="D7" s="114"/>
    </row>
    <row r="8" spans="2:4">
      <c r="B8" s="65" t="s">
        <v>156</v>
      </c>
      <c r="C8" s="115">
        <v>30</v>
      </c>
      <c r="D8" s="114"/>
    </row>
    <row r="9" spans="2:4">
      <c r="B9" s="65" t="s">
        <v>157</v>
      </c>
      <c r="C9" s="115">
        <v>27</v>
      </c>
      <c r="D9" s="114"/>
    </row>
    <row r="10" spans="2:4">
      <c r="B10" s="65" t="s">
        <v>158</v>
      </c>
      <c r="C10" s="115">
        <v>18</v>
      </c>
      <c r="D10" s="114"/>
    </row>
    <row r="11" spans="2:4">
      <c r="B11" s="65" t="s">
        <v>159</v>
      </c>
      <c r="C11" s="115">
        <v>33</v>
      </c>
      <c r="D11" s="114"/>
    </row>
    <row r="12" spans="2:4">
      <c r="B12" s="65" t="s">
        <v>160</v>
      </c>
      <c r="C12" s="115">
        <v>21</v>
      </c>
      <c r="D12" s="114"/>
    </row>
    <row r="13" spans="2:4">
      <c r="B13" s="65" t="s">
        <v>161</v>
      </c>
      <c r="C13" s="115">
        <v>32</v>
      </c>
      <c r="D13" s="114"/>
    </row>
    <row r="14" spans="2:4">
      <c r="B14" s="65" t="s">
        <v>162</v>
      </c>
      <c r="C14" s="115">
        <v>28</v>
      </c>
      <c r="D14" s="114"/>
    </row>
    <row r="15" spans="2:4" ht="33.75" customHeight="1"/>
    <row r="16" spans="2:4" ht="22.5" customHeight="1">
      <c r="B16" t="s">
        <v>344</v>
      </c>
      <c r="C16" s="118">
        <v>27</v>
      </c>
      <c r="D16" s="20" t="s">
        <v>346</v>
      </c>
    </row>
    <row r="18" spans="2:7" ht="43.5" customHeight="1">
      <c r="B18" s="208" t="s">
        <v>345</v>
      </c>
      <c r="C18" s="209"/>
      <c r="D18" s="209"/>
      <c r="E18" s="209"/>
      <c r="F18" s="209"/>
      <c r="G18" s="209"/>
    </row>
    <row r="19" spans="2:7">
      <c r="B19" s="16"/>
      <c r="C19" s="112"/>
      <c r="D19" s="15"/>
      <c r="E19" s="15"/>
      <c r="F19" s="15"/>
      <c r="G19" s="15"/>
    </row>
    <row r="20" spans="2:7">
      <c r="B20" s="16"/>
      <c r="C20" s="112"/>
      <c r="D20" s="15"/>
      <c r="E20" s="15"/>
      <c r="F20" s="15"/>
      <c r="G20" s="15"/>
    </row>
    <row r="21" spans="2:7">
      <c r="B21" s="19" t="s">
        <v>163</v>
      </c>
      <c r="C21" s="112"/>
      <c r="D21" s="15"/>
      <c r="E21" s="15"/>
      <c r="F21" s="15"/>
      <c r="G21" s="15"/>
    </row>
    <row r="22" spans="2:7">
      <c r="B22" s="16" t="s">
        <v>165</v>
      </c>
      <c r="C22" s="112"/>
      <c r="D22" s="15"/>
      <c r="E22" s="15"/>
      <c r="F22" s="15"/>
      <c r="G22" s="15"/>
    </row>
    <row r="23" spans="2:7">
      <c r="B23" s="15"/>
      <c r="C23" s="112"/>
      <c r="D23" s="15"/>
      <c r="E23" s="15"/>
      <c r="F23" s="15"/>
      <c r="G23" s="15"/>
    </row>
  </sheetData>
  <mergeCells count="1">
    <mergeCell ref="B18:G1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3" sqref="D23"/>
    </sheetView>
  </sheetViews>
  <sheetFormatPr baseColWidth="10" defaultRowHeight="12.75"/>
  <cols>
    <col min="1" max="1" width="16.85546875" style="6" customWidth="1"/>
    <col min="2" max="2" width="16.7109375" style="6" customWidth="1"/>
    <col min="3" max="3" width="13.42578125" style="6" customWidth="1"/>
    <col min="4" max="4" width="10" style="6" customWidth="1"/>
    <col min="5" max="5" width="5.28515625" style="6" customWidth="1"/>
    <col min="6" max="6" width="6.28515625" style="6" customWidth="1"/>
    <col min="7" max="7" width="12" style="6" customWidth="1"/>
    <col min="8" max="8" width="7.7109375" style="6" customWidth="1"/>
    <col min="9" max="9" width="7" style="6" customWidth="1"/>
    <col min="10" max="16384" width="11.42578125" style="6"/>
  </cols>
  <sheetData>
    <row r="1" spans="1:10">
      <c r="A1" s="7" t="s">
        <v>134</v>
      </c>
    </row>
    <row r="3" spans="1:10">
      <c r="A3" s="7" t="s">
        <v>145</v>
      </c>
      <c r="B3" s="6" t="s">
        <v>132</v>
      </c>
      <c r="C3" s="6" t="s">
        <v>133</v>
      </c>
      <c r="D3" s="6" t="s">
        <v>134</v>
      </c>
      <c r="F3" s="210" t="s">
        <v>135</v>
      </c>
      <c r="G3" s="211"/>
      <c r="H3" s="212"/>
    </row>
    <row r="4" spans="1:10">
      <c r="A4" s="7" t="s">
        <v>138</v>
      </c>
      <c r="B4" s="7" t="s">
        <v>146</v>
      </c>
      <c r="C4" s="8">
        <v>270000</v>
      </c>
      <c r="D4" s="4"/>
      <c r="F4" s="73"/>
      <c r="G4" s="73" t="s">
        <v>136</v>
      </c>
      <c r="H4" s="73" t="s">
        <v>134</v>
      </c>
    </row>
    <row r="5" spans="1:10">
      <c r="A5" s="7" t="s">
        <v>139</v>
      </c>
      <c r="B5" s="7" t="s">
        <v>147</v>
      </c>
      <c r="C5" s="8">
        <v>340000</v>
      </c>
      <c r="D5" s="4"/>
      <c r="F5" s="9" t="s">
        <v>137</v>
      </c>
      <c r="G5" s="10">
        <v>320000</v>
      </c>
      <c r="H5" s="74">
        <v>0.02</v>
      </c>
    </row>
    <row r="6" spans="1:10">
      <c r="A6" s="7" t="s">
        <v>140</v>
      </c>
      <c r="B6" s="7" t="s">
        <v>148</v>
      </c>
      <c r="C6" s="8">
        <v>385000</v>
      </c>
      <c r="D6" s="4"/>
    </row>
    <row r="7" spans="1:10">
      <c r="A7" s="7" t="s">
        <v>141</v>
      </c>
      <c r="B7" s="7" t="s">
        <v>231</v>
      </c>
      <c r="C7" s="8">
        <v>250000</v>
      </c>
      <c r="D7" s="4"/>
    </row>
    <row r="8" spans="1:10">
      <c r="A8" s="7" t="s">
        <v>142</v>
      </c>
      <c r="B8" s="7" t="s">
        <v>149</v>
      </c>
      <c r="C8" s="8">
        <v>407000</v>
      </c>
      <c r="D8" s="4"/>
    </row>
    <row r="9" spans="1:10">
      <c r="A9" s="7" t="s">
        <v>143</v>
      </c>
      <c r="B9" s="7" t="s">
        <v>150</v>
      </c>
      <c r="C9" s="8">
        <v>545000</v>
      </c>
      <c r="D9" s="4"/>
    </row>
    <row r="10" spans="1:10">
      <c r="A10" s="7" t="s">
        <v>144</v>
      </c>
      <c r="B10" s="7" t="s">
        <v>151</v>
      </c>
      <c r="C10" s="8">
        <v>225000</v>
      </c>
      <c r="D10" s="4"/>
    </row>
    <row r="12" spans="1:10">
      <c r="A12" s="11"/>
      <c r="B12" s="11"/>
      <c r="C12" s="12"/>
      <c r="D12" s="11"/>
      <c r="E12" s="11"/>
      <c r="F12" s="11"/>
      <c r="G12" s="11"/>
      <c r="H12" s="11"/>
      <c r="I12" s="11"/>
      <c r="J12" s="11"/>
    </row>
    <row r="13" spans="1:10">
      <c r="A13" s="13" t="s">
        <v>232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A14" s="13" t="s">
        <v>233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1">
    <mergeCell ref="F3:H3"/>
  </mergeCells>
  <phoneticPr fontId="3" type="noConversion"/>
  <conditionalFormatting sqref="D4:D10">
    <cfRule type="cellIs" dxfId="13" priority="1" stopIfTrue="1" operator="equal">
      <formula>IF(C4&gt;=$G$5,C4*$H$5,"kein")</formula>
    </cfRule>
  </conditionalFormatting>
  <printOptions gridLines="1" gridLinesSet="0"/>
  <pageMargins left="0.78740157499999996" right="0.78740157499999996" top="0.984251969" bottom="0.984251969" header="0.51181102300000003" footer="0.51181102300000003"/>
  <pageSetup paperSize="9" orientation="portrait" verticalDpi="0" r:id="rId1"/>
  <headerFooter alignWithMargins="0">
    <oddHeader>&amp;A</oddHeader>
    <oddFooter>Seite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2:G18"/>
  <sheetViews>
    <sheetView workbookViewId="0">
      <selection activeCell="F33" sqref="F33"/>
    </sheetView>
  </sheetViews>
  <sheetFormatPr baseColWidth="10" defaultRowHeight="12.75"/>
  <cols>
    <col min="2" max="2" width="11.85546875" bestFit="1" customWidth="1"/>
    <col min="5" max="5" width="15.42578125" customWidth="1"/>
  </cols>
  <sheetData>
    <row r="2" spans="1:7" ht="26.25">
      <c r="A2" s="213" t="s">
        <v>234</v>
      </c>
      <c r="B2" s="213"/>
      <c r="C2" s="213"/>
      <c r="D2" s="213"/>
      <c r="E2" s="213"/>
    </row>
    <row r="3" spans="1:7" ht="38.25" customHeight="1" thickBot="1">
      <c r="A3" s="83" t="s">
        <v>17</v>
      </c>
      <c r="B3" s="83" t="s">
        <v>235</v>
      </c>
      <c r="C3" s="83" t="s">
        <v>236</v>
      </c>
      <c r="D3" s="83" t="s">
        <v>237</v>
      </c>
      <c r="E3" s="84" t="s">
        <v>247</v>
      </c>
    </row>
    <row r="4" spans="1:7" ht="13.5" thickTop="1">
      <c r="A4" t="s">
        <v>238</v>
      </c>
      <c r="B4" s="81">
        <v>12458</v>
      </c>
      <c r="C4" s="82"/>
      <c r="D4" s="85"/>
      <c r="E4" s="85"/>
    </row>
    <row r="5" spans="1:7">
      <c r="A5" t="s">
        <v>239</v>
      </c>
      <c r="B5" s="81">
        <v>3455</v>
      </c>
      <c r="C5" s="82"/>
      <c r="D5" s="85"/>
      <c r="E5" s="85"/>
    </row>
    <row r="6" spans="1:7">
      <c r="A6" t="s">
        <v>240</v>
      </c>
      <c r="B6" s="81">
        <v>18346</v>
      </c>
      <c r="C6" s="82"/>
      <c r="D6" s="85"/>
      <c r="E6" s="85"/>
    </row>
    <row r="7" spans="1:7">
      <c r="A7" t="s">
        <v>241</v>
      </c>
      <c r="B7" s="81">
        <v>2580</v>
      </c>
      <c r="C7" s="82"/>
      <c r="D7" s="85"/>
      <c r="E7" s="85"/>
    </row>
    <row r="8" spans="1:7">
      <c r="A8" t="s">
        <v>242</v>
      </c>
      <c r="B8" s="81">
        <v>3145</v>
      </c>
      <c r="C8" s="82"/>
      <c r="D8" s="85"/>
      <c r="E8" s="85"/>
    </row>
    <row r="9" spans="1:7">
      <c r="A9" t="s">
        <v>243</v>
      </c>
      <c r="B9" s="81">
        <v>28356</v>
      </c>
      <c r="C9" s="82"/>
      <c r="D9" s="85"/>
      <c r="E9" s="85"/>
    </row>
    <row r="13" spans="1:7">
      <c r="A13" s="11"/>
      <c r="B13" s="11"/>
      <c r="C13" s="12"/>
      <c r="D13" s="11"/>
      <c r="E13" s="11"/>
      <c r="F13" s="11"/>
      <c r="G13" s="11"/>
    </row>
    <row r="14" spans="1:7">
      <c r="A14" s="13" t="s">
        <v>244</v>
      </c>
      <c r="B14" s="11"/>
      <c r="C14" s="11"/>
      <c r="D14" s="11"/>
      <c r="E14" s="11"/>
      <c r="F14" s="11"/>
      <c r="G14" s="11"/>
    </row>
    <row r="15" spans="1:7">
      <c r="A15" s="13" t="s">
        <v>245</v>
      </c>
      <c r="B15" s="11"/>
      <c r="C15" s="11"/>
      <c r="D15" s="11"/>
      <c r="E15" s="11"/>
      <c r="F15" s="11"/>
      <c r="G15" s="11"/>
    </row>
    <row r="16" spans="1:7">
      <c r="A16" s="11"/>
      <c r="B16" s="11"/>
      <c r="C16" s="11"/>
      <c r="D16" s="11"/>
      <c r="E16" s="11"/>
      <c r="F16" s="11"/>
      <c r="G16" s="11"/>
    </row>
    <row r="17" spans="1:7">
      <c r="A17" s="13" t="s">
        <v>246</v>
      </c>
      <c r="B17" s="11"/>
      <c r="C17" s="11"/>
      <c r="D17" s="11"/>
      <c r="E17" s="11"/>
      <c r="F17" s="11"/>
      <c r="G17" s="11"/>
    </row>
    <row r="18" spans="1:7">
      <c r="A18" s="11"/>
      <c r="B18" s="11"/>
      <c r="C18" s="11"/>
      <c r="D18" s="11"/>
      <c r="E18" s="11"/>
      <c r="F18" s="11"/>
      <c r="G18" s="11"/>
    </row>
  </sheetData>
  <mergeCells count="1">
    <mergeCell ref="A2:E2"/>
  </mergeCells>
  <phoneticPr fontId="0" type="noConversion"/>
  <conditionalFormatting sqref="C4:C9">
    <cfRule type="cellIs" dxfId="12" priority="1" stopIfTrue="1" operator="equal">
      <formula>IF(B4&gt;10000,3%,2.25%)</formula>
    </cfRule>
  </conditionalFormatting>
  <conditionalFormatting sqref="E4:E9">
    <cfRule type="cellIs" dxfId="11" priority="2" stopIfTrue="1" operator="equal">
      <formula>B4+D4</formula>
    </cfRule>
  </conditionalFormatting>
  <conditionalFormatting sqref="D4:D9">
    <cfRule type="cellIs" dxfId="10" priority="3" stopIfTrue="1" operator="equal">
      <formula>IF(B4&gt;10000,B4*3%,B4*2.25%)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5"/>
  <sheetViews>
    <sheetView showGridLines="0" workbookViewId="0">
      <selection activeCell="F31" sqref="F31"/>
    </sheetView>
  </sheetViews>
  <sheetFormatPr baseColWidth="10" defaultRowHeight="12.75"/>
  <cols>
    <col min="2" max="2" width="9.85546875" bestFit="1" customWidth="1"/>
    <col min="3" max="3" width="13.42578125" bestFit="1" customWidth="1"/>
    <col min="4" max="4" width="10.42578125" bestFit="1" customWidth="1"/>
    <col min="5" max="5" width="23" bestFit="1" customWidth="1"/>
    <col min="6" max="6" width="8.7109375" style="94" customWidth="1"/>
    <col min="7" max="7" width="15.42578125" bestFit="1" customWidth="1"/>
    <col min="8" max="8" width="5" bestFit="1" customWidth="1"/>
  </cols>
  <sheetData>
    <row r="1" spans="1:8">
      <c r="A1" s="110" t="s">
        <v>336</v>
      </c>
      <c r="B1" s="110" t="s">
        <v>193</v>
      </c>
      <c r="C1" s="110" t="s">
        <v>17</v>
      </c>
      <c r="D1" s="96" t="s">
        <v>253</v>
      </c>
      <c r="E1" s="110" t="s">
        <v>256</v>
      </c>
      <c r="F1" s="111" t="s">
        <v>339</v>
      </c>
      <c r="G1" s="110" t="s">
        <v>257</v>
      </c>
      <c r="H1" s="110" t="s">
        <v>258</v>
      </c>
    </row>
    <row r="2" spans="1:8">
      <c r="A2" s="95"/>
      <c r="B2" s="65" t="s">
        <v>259</v>
      </c>
      <c r="C2" s="65" t="s">
        <v>260</v>
      </c>
      <c r="D2" s="107" t="s">
        <v>254</v>
      </c>
      <c r="E2" s="65" t="s">
        <v>261</v>
      </c>
      <c r="F2" s="108">
        <v>95189</v>
      </c>
      <c r="G2" s="109" t="s">
        <v>262</v>
      </c>
      <c r="H2" s="109" t="s">
        <v>338</v>
      </c>
    </row>
    <row r="3" spans="1:8">
      <c r="A3" s="95"/>
      <c r="B3" s="65" t="s">
        <v>263</v>
      </c>
      <c r="C3" s="65" t="s">
        <v>264</v>
      </c>
      <c r="D3" s="107" t="s">
        <v>254</v>
      </c>
      <c r="E3" s="65" t="s">
        <v>265</v>
      </c>
      <c r="F3" s="108">
        <v>10439</v>
      </c>
      <c r="G3" s="109" t="s">
        <v>266</v>
      </c>
      <c r="H3" s="109" t="s">
        <v>338</v>
      </c>
    </row>
    <row r="4" spans="1:8">
      <c r="A4" s="95"/>
      <c r="B4" s="65" t="s">
        <v>267</v>
      </c>
      <c r="C4" s="65" t="s">
        <v>268</v>
      </c>
      <c r="D4" s="107" t="s">
        <v>254</v>
      </c>
      <c r="E4" s="65" t="s">
        <v>269</v>
      </c>
      <c r="F4" s="108">
        <v>51702</v>
      </c>
      <c r="G4" s="109" t="s">
        <v>270</v>
      </c>
      <c r="H4" s="109" t="s">
        <v>338</v>
      </c>
    </row>
    <row r="5" spans="1:8">
      <c r="A5" s="95"/>
      <c r="B5" s="65" t="s">
        <v>271</v>
      </c>
      <c r="C5" s="65" t="s">
        <v>272</v>
      </c>
      <c r="D5" s="107" t="s">
        <v>254</v>
      </c>
      <c r="E5" s="65" t="s">
        <v>273</v>
      </c>
      <c r="F5" s="108">
        <v>39326</v>
      </c>
      <c r="G5" s="109" t="s">
        <v>274</v>
      </c>
      <c r="H5" s="109" t="s">
        <v>338</v>
      </c>
    </row>
    <row r="6" spans="1:8">
      <c r="A6" s="95"/>
      <c r="B6" s="65" t="s">
        <v>337</v>
      </c>
      <c r="C6" s="65" t="s">
        <v>275</v>
      </c>
      <c r="D6" s="107" t="s">
        <v>255</v>
      </c>
      <c r="E6" s="65" t="s">
        <v>276</v>
      </c>
      <c r="F6" s="108">
        <v>15890</v>
      </c>
      <c r="G6" s="109" t="s">
        <v>277</v>
      </c>
      <c r="H6" s="109" t="s">
        <v>338</v>
      </c>
    </row>
    <row r="7" spans="1:8">
      <c r="A7" s="95"/>
      <c r="B7" s="65" t="s">
        <v>278</v>
      </c>
      <c r="C7" s="65" t="s">
        <v>279</v>
      </c>
      <c r="D7" s="107" t="s">
        <v>254</v>
      </c>
      <c r="E7" s="65" t="s">
        <v>280</v>
      </c>
      <c r="F7" s="108">
        <v>52379</v>
      </c>
      <c r="G7" s="109" t="s">
        <v>281</v>
      </c>
      <c r="H7" s="109" t="s">
        <v>338</v>
      </c>
    </row>
    <row r="8" spans="1:8">
      <c r="A8" s="95"/>
      <c r="B8" s="65" t="s">
        <v>315</v>
      </c>
      <c r="C8" s="65" t="s">
        <v>282</v>
      </c>
      <c r="D8" s="107" t="s">
        <v>255</v>
      </c>
      <c r="E8" s="65" t="s">
        <v>283</v>
      </c>
      <c r="F8" s="108">
        <v>4849</v>
      </c>
      <c r="G8" s="109" t="s">
        <v>284</v>
      </c>
      <c r="H8" s="109" t="s">
        <v>338</v>
      </c>
    </row>
    <row r="9" spans="1:8">
      <c r="A9" s="95"/>
      <c r="B9" s="65" t="s">
        <v>285</v>
      </c>
      <c r="C9" s="65" t="s">
        <v>286</v>
      </c>
      <c r="D9" s="107" t="s">
        <v>254</v>
      </c>
      <c r="E9" s="65" t="s">
        <v>335</v>
      </c>
      <c r="F9" s="108">
        <v>23617</v>
      </c>
      <c r="G9" s="109" t="s">
        <v>287</v>
      </c>
      <c r="H9" s="109" t="s">
        <v>338</v>
      </c>
    </row>
    <row r="10" spans="1:8">
      <c r="A10" s="95"/>
      <c r="B10" s="65" t="s">
        <v>288</v>
      </c>
      <c r="C10" s="65" t="s">
        <v>289</v>
      </c>
      <c r="D10" s="107" t="s">
        <v>254</v>
      </c>
      <c r="E10" s="65" t="s">
        <v>290</v>
      </c>
      <c r="F10" s="108">
        <v>1774</v>
      </c>
      <c r="G10" s="109" t="s">
        <v>291</v>
      </c>
      <c r="H10" s="109" t="s">
        <v>338</v>
      </c>
    </row>
    <row r="11" spans="1:8">
      <c r="A11" s="95"/>
      <c r="B11" s="65" t="s">
        <v>292</v>
      </c>
      <c r="C11" s="65" t="s">
        <v>293</v>
      </c>
      <c r="D11" s="107" t="s">
        <v>254</v>
      </c>
      <c r="E11" s="65" t="s">
        <v>294</v>
      </c>
      <c r="F11" s="108">
        <v>74420</v>
      </c>
      <c r="G11" s="109" t="s">
        <v>295</v>
      </c>
      <c r="H11" s="109" t="s">
        <v>338</v>
      </c>
    </row>
    <row r="12" spans="1:8">
      <c r="A12" s="95"/>
      <c r="B12" s="65" t="s">
        <v>296</v>
      </c>
      <c r="C12" s="65" t="s">
        <v>297</v>
      </c>
      <c r="D12" s="107" t="s">
        <v>254</v>
      </c>
      <c r="E12" s="65" t="s">
        <v>298</v>
      </c>
      <c r="F12" s="108">
        <v>45896</v>
      </c>
      <c r="G12" s="109" t="s">
        <v>299</v>
      </c>
      <c r="H12" s="109" t="s">
        <v>338</v>
      </c>
    </row>
    <row r="13" spans="1:8">
      <c r="A13" s="95"/>
      <c r="B13" s="65" t="s">
        <v>300</v>
      </c>
      <c r="C13" s="65" t="s">
        <v>301</v>
      </c>
      <c r="D13" s="107" t="s">
        <v>254</v>
      </c>
      <c r="E13" s="65" t="s">
        <v>302</v>
      </c>
      <c r="F13" s="108">
        <v>35606</v>
      </c>
      <c r="G13" s="109" t="s">
        <v>303</v>
      </c>
      <c r="H13" s="109" t="s">
        <v>338</v>
      </c>
    </row>
    <row r="14" spans="1:8">
      <c r="A14" s="95"/>
      <c r="B14" s="65" t="s">
        <v>304</v>
      </c>
      <c r="C14" s="65" t="s">
        <v>305</v>
      </c>
      <c r="D14" s="107" t="s">
        <v>254</v>
      </c>
      <c r="E14" s="65" t="s">
        <v>306</v>
      </c>
      <c r="F14" s="108">
        <v>88471</v>
      </c>
      <c r="G14" s="109" t="s">
        <v>307</v>
      </c>
      <c r="H14" s="109" t="s">
        <v>338</v>
      </c>
    </row>
    <row r="15" spans="1:8">
      <c r="A15" s="95"/>
      <c r="B15" s="65" t="s">
        <v>308</v>
      </c>
      <c r="C15" s="65" t="s">
        <v>309</v>
      </c>
      <c r="D15" s="107" t="s">
        <v>255</v>
      </c>
      <c r="E15" s="65" t="s">
        <v>310</v>
      </c>
      <c r="F15" s="108">
        <v>8058</v>
      </c>
      <c r="G15" s="109" t="s">
        <v>311</v>
      </c>
      <c r="H15" s="109" t="s">
        <v>338</v>
      </c>
    </row>
    <row r="16" spans="1:8">
      <c r="A16" s="95"/>
      <c r="B16" s="65" t="s">
        <v>312</v>
      </c>
      <c r="C16" s="65" t="s">
        <v>313</v>
      </c>
      <c r="D16" s="107" t="s">
        <v>254</v>
      </c>
      <c r="E16" s="65" t="s">
        <v>340</v>
      </c>
      <c r="F16" s="108">
        <v>51262</v>
      </c>
      <c r="G16" s="109" t="s">
        <v>314</v>
      </c>
      <c r="H16" s="109" t="s">
        <v>338</v>
      </c>
    </row>
    <row r="17" spans="1:8">
      <c r="A17" s="95"/>
      <c r="B17" s="65" t="s">
        <v>315</v>
      </c>
      <c r="C17" s="65" t="s">
        <v>334</v>
      </c>
      <c r="D17" s="107" t="s">
        <v>255</v>
      </c>
      <c r="E17" s="65" t="s">
        <v>316</v>
      </c>
      <c r="F17" s="108">
        <v>57627</v>
      </c>
      <c r="G17" s="109" t="s">
        <v>317</v>
      </c>
      <c r="H17" s="109" t="s">
        <v>338</v>
      </c>
    </row>
    <row r="18" spans="1:8">
      <c r="A18" s="95"/>
      <c r="B18" s="65" t="s">
        <v>318</v>
      </c>
      <c r="C18" s="65" t="s">
        <v>319</v>
      </c>
      <c r="D18" s="107" t="s">
        <v>254</v>
      </c>
      <c r="E18" s="65" t="s">
        <v>320</v>
      </c>
      <c r="F18" s="108">
        <v>30855</v>
      </c>
      <c r="G18" s="109" t="s">
        <v>321</v>
      </c>
      <c r="H18" s="109" t="s">
        <v>338</v>
      </c>
    </row>
    <row r="19" spans="1:8">
      <c r="A19" s="95"/>
      <c r="B19" s="65" t="s">
        <v>322</v>
      </c>
      <c r="C19" s="65" t="s">
        <v>323</v>
      </c>
      <c r="D19" s="107" t="s">
        <v>255</v>
      </c>
      <c r="E19" s="65" t="s">
        <v>324</v>
      </c>
      <c r="F19" s="108">
        <v>21039</v>
      </c>
      <c r="G19" s="109" t="s">
        <v>325</v>
      </c>
      <c r="H19" s="109" t="s">
        <v>338</v>
      </c>
    </row>
    <row r="20" spans="1:8">
      <c r="A20" s="95"/>
      <c r="B20" s="65" t="s">
        <v>326</v>
      </c>
      <c r="C20" s="65" t="s">
        <v>327</v>
      </c>
      <c r="D20" s="107" t="s">
        <v>254</v>
      </c>
      <c r="E20" s="65" t="s">
        <v>328</v>
      </c>
      <c r="F20" s="108">
        <v>83259</v>
      </c>
      <c r="G20" s="109" t="s">
        <v>329</v>
      </c>
      <c r="H20" s="109" t="s">
        <v>338</v>
      </c>
    </row>
    <row r="21" spans="1:8">
      <c r="A21" s="95"/>
      <c r="B21" s="65" t="s">
        <v>330</v>
      </c>
      <c r="C21" s="65" t="s">
        <v>331</v>
      </c>
      <c r="D21" s="107" t="s">
        <v>254</v>
      </c>
      <c r="E21" s="65" t="s">
        <v>332</v>
      </c>
      <c r="F21" s="108">
        <v>55268</v>
      </c>
      <c r="G21" s="109" t="s">
        <v>333</v>
      </c>
      <c r="H21" s="109" t="s">
        <v>338</v>
      </c>
    </row>
    <row r="23" spans="1:8">
      <c r="A23" s="97"/>
      <c r="B23" s="98"/>
      <c r="C23" s="99"/>
      <c r="D23" s="98"/>
      <c r="E23" s="98"/>
      <c r="F23" s="98"/>
      <c r="G23" s="98"/>
      <c r="H23" s="100"/>
    </row>
    <row r="24" spans="1:8" ht="15">
      <c r="A24" s="101" t="s">
        <v>341</v>
      </c>
      <c r="B24" s="102"/>
      <c r="C24" s="102"/>
      <c r="D24" s="102"/>
      <c r="E24" s="102"/>
      <c r="F24" s="102"/>
      <c r="G24" s="102"/>
      <c r="H24" s="103"/>
    </row>
    <row r="25" spans="1:8">
      <c r="A25" s="104"/>
      <c r="B25" s="105"/>
      <c r="C25" s="105"/>
      <c r="D25" s="105"/>
      <c r="E25" s="105"/>
      <c r="F25" s="105"/>
      <c r="G25" s="105"/>
      <c r="H25" s="106"/>
    </row>
  </sheetData>
  <phoneticPr fontId="0" type="noConversion"/>
  <conditionalFormatting sqref="A2:A5 A7 A9:A14 A16 A18 A20:A21">
    <cfRule type="cellIs" dxfId="9" priority="1" stopIfTrue="1" operator="equal">
      <formula>"Herr"</formula>
    </cfRule>
  </conditionalFormatting>
  <conditionalFormatting sqref="A6 A8 A15 A17 A19">
    <cfRule type="cellIs" dxfId="8" priority="2" stopIfTrue="1" operator="equal">
      <formula>"Frau"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6:G16"/>
  <sheetViews>
    <sheetView workbookViewId="0">
      <selection activeCell="I28" sqref="I28"/>
    </sheetView>
  </sheetViews>
  <sheetFormatPr baseColWidth="10" defaultRowHeight="12.75"/>
  <sheetData>
    <row r="6" spans="3:7" ht="26.25">
      <c r="C6" s="187">
        <v>11</v>
      </c>
      <c r="D6" s="188" t="s">
        <v>447</v>
      </c>
      <c r="E6" s="187">
        <v>12</v>
      </c>
      <c r="F6" s="188" t="s">
        <v>449</v>
      </c>
      <c r="G6" s="189"/>
    </row>
    <row r="7" spans="3:7" ht="26.25">
      <c r="C7" s="187">
        <v>5658</v>
      </c>
      <c r="D7" s="188" t="s">
        <v>447</v>
      </c>
      <c r="E7" s="187">
        <v>456</v>
      </c>
      <c r="F7" s="188" t="s">
        <v>449</v>
      </c>
      <c r="G7" s="189"/>
    </row>
    <row r="8" spans="3:7" ht="26.25">
      <c r="C8" s="188"/>
      <c r="D8" s="188"/>
      <c r="E8" s="188"/>
      <c r="F8" s="188"/>
      <c r="G8" s="188"/>
    </row>
    <row r="9" spans="3:7" ht="26.25">
      <c r="C9" s="187">
        <v>23</v>
      </c>
      <c r="D9" s="188" t="s">
        <v>450</v>
      </c>
      <c r="E9" s="187">
        <v>2</v>
      </c>
      <c r="F9" s="188" t="s">
        <v>449</v>
      </c>
      <c r="G9" s="189"/>
    </row>
    <row r="10" spans="3:7" ht="26.25">
      <c r="C10" s="187">
        <v>122</v>
      </c>
      <c r="D10" s="188" t="s">
        <v>450</v>
      </c>
      <c r="E10" s="187">
        <v>2</v>
      </c>
      <c r="F10" s="188" t="s">
        <v>449</v>
      </c>
      <c r="G10" s="189"/>
    </row>
    <row r="11" spans="3:7" ht="26.25">
      <c r="C11" s="188"/>
      <c r="D11" s="188"/>
      <c r="E11" s="188"/>
      <c r="F11" s="188"/>
      <c r="G11" s="188"/>
    </row>
    <row r="12" spans="3:7" ht="26.25">
      <c r="C12" s="187">
        <v>12</v>
      </c>
      <c r="D12" s="188" t="s">
        <v>451</v>
      </c>
      <c r="E12" s="187">
        <v>45</v>
      </c>
      <c r="F12" s="188" t="s">
        <v>449</v>
      </c>
      <c r="G12" s="189"/>
    </row>
    <row r="13" spans="3:7" ht="26.25">
      <c r="C13" s="187">
        <v>13</v>
      </c>
      <c r="D13" s="188" t="s">
        <v>451</v>
      </c>
      <c r="E13" s="187">
        <v>13</v>
      </c>
      <c r="F13" s="188" t="s">
        <v>449</v>
      </c>
      <c r="G13" s="189"/>
    </row>
    <row r="14" spans="3:7" ht="26.25">
      <c r="C14" s="188"/>
      <c r="D14" s="188"/>
      <c r="E14" s="188"/>
      <c r="F14" s="188"/>
      <c r="G14" s="188"/>
    </row>
    <row r="15" spans="3:7" ht="26.25">
      <c r="C15" s="187">
        <v>13</v>
      </c>
      <c r="D15" s="188" t="s">
        <v>452</v>
      </c>
      <c r="E15" s="187">
        <v>13</v>
      </c>
      <c r="F15" s="188" t="s">
        <v>449</v>
      </c>
      <c r="G15" s="189"/>
    </row>
    <row r="16" spans="3:7" ht="26.25">
      <c r="C16" s="187">
        <v>26</v>
      </c>
      <c r="D16" s="188" t="s">
        <v>452</v>
      </c>
      <c r="E16" s="187">
        <v>2</v>
      </c>
      <c r="F16" s="188" t="s">
        <v>449</v>
      </c>
      <c r="G16" s="189"/>
    </row>
  </sheetData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26"/>
  </sheetPr>
  <dimension ref="A1:H18"/>
  <sheetViews>
    <sheetView workbookViewId="0">
      <selection activeCell="I36" sqref="I36"/>
    </sheetView>
  </sheetViews>
  <sheetFormatPr baseColWidth="10" defaultRowHeight="12.75"/>
  <cols>
    <col min="5" max="5" width="12.85546875" customWidth="1"/>
    <col min="6" max="6" width="3.5703125" customWidth="1"/>
    <col min="7" max="7" width="20.28515625" customWidth="1"/>
    <col min="8" max="8" width="15" customWidth="1"/>
  </cols>
  <sheetData>
    <row r="1" spans="1:8" ht="21" customHeight="1">
      <c r="A1" s="214" t="s">
        <v>230</v>
      </c>
      <c r="B1" s="214"/>
      <c r="C1" s="69">
        <v>10.8</v>
      </c>
    </row>
    <row r="3" spans="1:8" ht="38.25">
      <c r="A3" s="65" t="s">
        <v>17</v>
      </c>
      <c r="B3" s="65" t="s">
        <v>193</v>
      </c>
      <c r="C3" s="66" t="s">
        <v>194</v>
      </c>
      <c r="D3" s="65" t="s">
        <v>195</v>
      </c>
      <c r="E3" s="66" t="s">
        <v>196</v>
      </c>
    </row>
    <row r="4" spans="1:8">
      <c r="A4" s="65" t="s">
        <v>220</v>
      </c>
      <c r="B4" s="65" t="s">
        <v>221</v>
      </c>
      <c r="C4" s="65">
        <v>143</v>
      </c>
      <c r="D4" s="67"/>
      <c r="E4" s="70"/>
      <c r="G4" s="68" t="s">
        <v>198</v>
      </c>
      <c r="H4" s="67"/>
    </row>
    <row r="5" spans="1:8">
      <c r="A5" s="65" t="s">
        <v>216</v>
      </c>
      <c r="B5" s="65" t="s">
        <v>217</v>
      </c>
      <c r="C5" s="65">
        <v>82</v>
      </c>
      <c r="D5" s="67"/>
      <c r="E5" s="70"/>
      <c r="G5" s="68" t="s">
        <v>200</v>
      </c>
      <c r="H5" s="67"/>
    </row>
    <row r="6" spans="1:8">
      <c r="A6" s="65" t="s">
        <v>204</v>
      </c>
      <c r="B6" s="65" t="s">
        <v>205</v>
      </c>
      <c r="C6" s="65">
        <v>136</v>
      </c>
      <c r="D6" s="67"/>
      <c r="E6" s="70"/>
      <c r="G6" s="68" t="s">
        <v>203</v>
      </c>
      <c r="H6" s="71"/>
    </row>
    <row r="7" spans="1:8">
      <c r="A7" s="65" t="s">
        <v>212</v>
      </c>
      <c r="B7" s="65" t="s">
        <v>213</v>
      </c>
      <c r="C7" s="65">
        <v>103</v>
      </c>
      <c r="D7" s="67"/>
      <c r="E7" s="70"/>
      <c r="G7" s="68" t="s">
        <v>229</v>
      </c>
      <c r="H7" s="67"/>
    </row>
    <row r="8" spans="1:8">
      <c r="A8" s="65" t="s">
        <v>208</v>
      </c>
      <c r="B8" s="65" t="s">
        <v>209</v>
      </c>
      <c r="C8" s="65">
        <v>25</v>
      </c>
      <c r="D8" s="67"/>
      <c r="E8" s="70"/>
      <c r="G8" s="68" t="s">
        <v>228</v>
      </c>
      <c r="H8" s="67"/>
    </row>
    <row r="9" spans="1:8">
      <c r="A9" s="65" t="s">
        <v>206</v>
      </c>
      <c r="B9" s="65" t="s">
        <v>207</v>
      </c>
      <c r="C9" s="65">
        <v>142</v>
      </c>
      <c r="D9" s="67"/>
      <c r="E9" s="70"/>
    </row>
    <row r="10" spans="1:8">
      <c r="A10" s="65" t="s">
        <v>161</v>
      </c>
      <c r="B10" s="65" t="s">
        <v>199</v>
      </c>
      <c r="C10" s="65">
        <v>120</v>
      </c>
      <c r="D10" s="67"/>
      <c r="E10" s="70"/>
    </row>
    <row r="11" spans="1:8">
      <c r="A11" s="65" t="s">
        <v>224</v>
      </c>
      <c r="B11" s="65" t="s">
        <v>225</v>
      </c>
      <c r="C11" s="65">
        <v>102</v>
      </c>
      <c r="D11" s="67"/>
      <c r="E11" s="70"/>
    </row>
    <row r="12" spans="1:8">
      <c r="A12" s="65" t="s">
        <v>218</v>
      </c>
      <c r="B12" s="65" t="s">
        <v>219</v>
      </c>
      <c r="C12" s="65">
        <v>152</v>
      </c>
      <c r="D12" s="67"/>
      <c r="E12" s="70"/>
    </row>
    <row r="13" spans="1:8">
      <c r="A13" s="65" t="s">
        <v>222</v>
      </c>
      <c r="B13" s="65" t="s">
        <v>223</v>
      </c>
      <c r="C13" s="65">
        <v>5</v>
      </c>
      <c r="D13" s="67"/>
      <c r="E13" s="70"/>
    </row>
    <row r="14" spans="1:8">
      <c r="A14" s="65" t="s">
        <v>214</v>
      </c>
      <c r="B14" s="65" t="s">
        <v>215</v>
      </c>
      <c r="C14" s="65">
        <v>46</v>
      </c>
      <c r="D14" s="67"/>
      <c r="E14" s="70"/>
    </row>
    <row r="15" spans="1:8">
      <c r="A15" s="65" t="s">
        <v>197</v>
      </c>
      <c r="B15" s="65" t="s">
        <v>124</v>
      </c>
      <c r="C15" s="65">
        <v>80</v>
      </c>
      <c r="D15" s="67"/>
      <c r="E15" s="70"/>
    </row>
    <row r="16" spans="1:8">
      <c r="A16" s="65" t="s">
        <v>226</v>
      </c>
      <c r="B16" s="65" t="s">
        <v>227</v>
      </c>
      <c r="C16" s="65">
        <v>85</v>
      </c>
      <c r="D16" s="67"/>
      <c r="E16" s="70"/>
    </row>
    <row r="17" spans="1:5">
      <c r="A17" s="65" t="s">
        <v>201</v>
      </c>
      <c r="B17" s="65" t="s">
        <v>202</v>
      </c>
      <c r="C17" s="65">
        <v>66</v>
      </c>
      <c r="D17" s="67"/>
      <c r="E17" s="70"/>
    </row>
    <row r="18" spans="1:5">
      <c r="A18" s="65" t="s">
        <v>210</v>
      </c>
      <c r="B18" s="65" t="s">
        <v>211</v>
      </c>
      <c r="C18" s="65">
        <v>97</v>
      </c>
      <c r="D18" s="67"/>
      <c r="E18" s="70"/>
    </row>
  </sheetData>
  <mergeCells count="1">
    <mergeCell ref="A1:B1"/>
  </mergeCells>
  <phoneticPr fontId="0" type="noConversion"/>
  <conditionalFormatting sqref="D4:D18">
    <cfRule type="cellIs" dxfId="7" priority="1" stopIfTrue="1" operator="equal">
      <formula>C4*$C$1</formula>
    </cfRule>
  </conditionalFormatting>
  <conditionalFormatting sqref="E4:E18">
    <cfRule type="cellIs" dxfId="6" priority="2" stopIfTrue="1" operator="equal">
      <formula>D4/$H$4</formula>
    </cfRule>
  </conditionalFormatting>
  <conditionalFormatting sqref="H4">
    <cfRule type="cellIs" dxfId="5" priority="3" stopIfTrue="1" operator="equal">
      <formula>SUM(C4:C18)*$C$1</formula>
    </cfRule>
  </conditionalFormatting>
  <conditionalFormatting sqref="H5">
    <cfRule type="cellIs" dxfId="4" priority="4" stopIfTrue="1" operator="equal">
      <formula>SUM(C4:C18)*$C$1/COUNT($C$4:$C$18)</formula>
    </cfRule>
  </conditionalFormatting>
  <conditionalFormatting sqref="H6">
    <cfRule type="cellIs" dxfId="3" priority="5" stopIfTrue="1" operator="equal">
      <formula>COUNT(C4:C18)</formula>
    </cfRule>
  </conditionalFormatting>
  <conditionalFormatting sqref="H7">
    <cfRule type="cellIs" dxfId="2" priority="6" stopIfTrue="1" operator="equal">
      <formula>MAX(C4:C18)*$C$1</formula>
    </cfRule>
  </conditionalFormatting>
  <conditionalFormatting sqref="H8">
    <cfRule type="cellIs" dxfId="1" priority="7" stopIfTrue="1" operator="equal">
      <formula>MIN(C4:C18)*$C$1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26"/>
  </sheetPr>
  <dimension ref="A3:C13"/>
  <sheetViews>
    <sheetView workbookViewId="0">
      <selection activeCell="C3" sqref="C3"/>
    </sheetView>
  </sheetViews>
  <sheetFormatPr baseColWidth="10" defaultRowHeight="12.75"/>
  <cols>
    <col min="1" max="1" width="50.42578125" customWidth="1"/>
    <col min="2" max="2" width="14.28515625" bestFit="1" customWidth="1"/>
    <col min="3" max="3" width="18" customWidth="1"/>
    <col min="4" max="4" width="13.140625" customWidth="1"/>
  </cols>
  <sheetData>
    <row r="3" spans="1:3" ht="25.5">
      <c r="A3" s="26" t="s">
        <v>176</v>
      </c>
      <c r="B3" s="27" t="s">
        <v>185</v>
      </c>
      <c r="C3" s="75"/>
    </row>
    <row r="4" spans="1:3">
      <c r="A4" s="28"/>
      <c r="B4" s="29" t="s">
        <v>186</v>
      </c>
      <c r="C4" s="76"/>
    </row>
    <row r="5" spans="1:3">
      <c r="A5" s="30"/>
      <c r="B5" s="31" t="s">
        <v>187</v>
      </c>
      <c r="C5" s="77"/>
    </row>
    <row r="6" spans="1:3">
      <c r="A6" s="32"/>
      <c r="B6" s="38"/>
      <c r="C6" s="33"/>
    </row>
    <row r="7" spans="1:3" ht="25.5">
      <c r="A7" s="34" t="s">
        <v>177</v>
      </c>
      <c r="B7" s="35" t="s">
        <v>181</v>
      </c>
      <c r="C7" s="78"/>
    </row>
    <row r="8" spans="1:3">
      <c r="A8" s="32"/>
      <c r="B8" s="38"/>
      <c r="C8" s="33"/>
    </row>
    <row r="9" spans="1:3">
      <c r="A9" s="36" t="s">
        <v>178</v>
      </c>
      <c r="B9" s="35" t="s">
        <v>182</v>
      </c>
      <c r="C9" s="79"/>
    </row>
    <row r="10" spans="1:3">
      <c r="A10" s="32"/>
      <c r="B10" s="38"/>
      <c r="C10" s="33"/>
    </row>
    <row r="11" spans="1:3" ht="25.5" customHeight="1">
      <c r="A11" s="34" t="s">
        <v>179</v>
      </c>
      <c r="B11" s="37" t="s">
        <v>180</v>
      </c>
      <c r="C11" s="80"/>
    </row>
    <row r="12" spans="1:3">
      <c r="B12" s="20"/>
      <c r="C12" s="33"/>
    </row>
    <row r="13" spans="1:3" ht="25.5">
      <c r="A13" s="34" t="s">
        <v>183</v>
      </c>
      <c r="B13" s="37" t="s">
        <v>184</v>
      </c>
      <c r="C13" s="80"/>
    </row>
  </sheetData>
  <phoneticPr fontId="0" type="noConversion"/>
  <conditionalFormatting sqref="C7">
    <cfRule type="cellIs" dxfId="0" priority="1" stopIfTrue="1" operator="equal">
      <formula>DATE(C3,C4,C5)</formula>
    </cfRule>
  </conditionalFormatting>
  <pageMargins left="0.78740157499999996" right="0.78740157499999996" top="0.984251969" bottom="0.984251969" header="0.4921259845" footer="0.4921259845"/>
  <pageSetup paperSize="9" scale="47" orientation="portrait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B1:H17"/>
  <sheetViews>
    <sheetView showGridLines="0" workbookViewId="0">
      <selection activeCell="J9" sqref="J9"/>
    </sheetView>
  </sheetViews>
  <sheetFormatPr baseColWidth="10" defaultRowHeight="12.75"/>
  <cols>
    <col min="1" max="1" width="5.7109375" customWidth="1"/>
    <col min="2" max="2" width="16" customWidth="1"/>
    <col min="4" max="4" width="6.85546875" customWidth="1"/>
    <col min="8" max="8" width="16.140625" customWidth="1"/>
  </cols>
  <sheetData>
    <row r="1" spans="2:8" ht="104.25" customHeight="1">
      <c r="B1" s="52" t="s">
        <v>191</v>
      </c>
      <c r="H1" s="53" t="s">
        <v>190</v>
      </c>
    </row>
    <row r="2" spans="2:8" ht="13.5" customHeight="1" thickBot="1"/>
    <row r="3" spans="2:8" ht="13.5" thickTop="1">
      <c r="B3" s="54"/>
      <c r="C3" s="55"/>
      <c r="D3" s="55"/>
      <c r="E3" s="55"/>
      <c r="F3" s="55"/>
      <c r="G3" s="55"/>
      <c r="H3" s="56"/>
    </row>
    <row r="4" spans="2:8">
      <c r="B4" s="57"/>
      <c r="C4" s="58"/>
      <c r="D4" s="58"/>
      <c r="E4" s="58"/>
      <c r="F4" s="58"/>
      <c r="G4" s="58"/>
      <c r="H4" s="59"/>
    </row>
    <row r="5" spans="2:8" ht="15.75">
      <c r="B5" s="72" t="s">
        <v>248</v>
      </c>
      <c r="C5" s="58"/>
      <c r="D5" s="58"/>
      <c r="E5" s="58"/>
      <c r="F5" s="58"/>
      <c r="G5" s="58"/>
      <c r="H5" s="59"/>
    </row>
    <row r="6" spans="2:8" ht="15">
      <c r="B6" s="89" t="s">
        <v>249</v>
      </c>
      <c r="C6" s="86"/>
      <c r="D6" s="86"/>
      <c r="E6" s="86"/>
      <c r="F6" s="86"/>
      <c r="G6" s="86"/>
      <c r="H6" s="87"/>
    </row>
    <row r="7" spans="2:8" ht="15">
      <c r="B7" s="60"/>
      <c r="C7" s="58"/>
      <c r="D7" s="58"/>
      <c r="E7" s="58"/>
      <c r="F7" s="58"/>
      <c r="G7" s="58"/>
      <c r="H7" s="59"/>
    </row>
    <row r="8" spans="2:8" ht="15.75">
      <c r="B8" s="72" t="s">
        <v>192</v>
      </c>
      <c r="C8" s="58"/>
      <c r="D8" s="58"/>
      <c r="E8" s="58"/>
      <c r="F8" s="58"/>
      <c r="G8" s="58"/>
      <c r="H8" s="59"/>
    </row>
    <row r="9" spans="2:8" ht="15">
      <c r="B9" s="60"/>
      <c r="C9" s="58"/>
      <c r="D9" s="61"/>
      <c r="E9" s="58"/>
      <c r="F9" s="58"/>
      <c r="G9" s="58"/>
      <c r="H9" s="59"/>
    </row>
    <row r="10" spans="2:8" ht="13.5" thickBot="1">
      <c r="B10" s="62"/>
      <c r="C10" s="63"/>
      <c r="D10" s="63"/>
      <c r="E10" s="63"/>
      <c r="F10" s="63"/>
      <c r="G10" s="63"/>
      <c r="H10" s="64"/>
    </row>
    <row r="11" spans="2:8" ht="13.5" thickTop="1"/>
    <row r="17" spans="5:5">
      <c r="E17" t="s">
        <v>349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0:M25"/>
  <sheetViews>
    <sheetView zoomScale="150" zoomScaleNormal="150" workbookViewId="0">
      <selection activeCell="H29" sqref="H29"/>
    </sheetView>
  </sheetViews>
  <sheetFormatPr baseColWidth="10" defaultRowHeight="12.75"/>
  <cols>
    <col min="5" max="5" width="10.5703125" customWidth="1"/>
    <col min="6" max="7" width="11.42578125" hidden="1" customWidth="1"/>
  </cols>
  <sheetData>
    <row r="10" spans="1:8">
      <c r="F10" s="136"/>
    </row>
    <row r="12" spans="1:8">
      <c r="A12" s="2" t="s">
        <v>362</v>
      </c>
      <c r="D12" s="136"/>
    </row>
    <row r="13" spans="1:8" ht="13.5" thickBot="1">
      <c r="D13" s="136"/>
      <c r="H13" t="s">
        <v>364</v>
      </c>
    </row>
    <row r="14" spans="1:8" ht="13.5" thickBot="1">
      <c r="A14" s="137">
        <v>3</v>
      </c>
      <c r="B14" s="138" t="s">
        <v>363</v>
      </c>
      <c r="C14" s="139">
        <v>15.8</v>
      </c>
      <c r="D14" s="200"/>
      <c r="H14" t="s">
        <v>366</v>
      </c>
    </row>
    <row r="15" spans="1:8" ht="13.5" thickBot="1">
      <c r="A15" s="140">
        <v>2</v>
      </c>
      <c r="B15" s="141" t="s">
        <v>365</v>
      </c>
      <c r="C15" s="142">
        <v>15.8</v>
      </c>
      <c r="D15" s="200"/>
    </row>
    <row r="16" spans="1:8" ht="13.5" thickBot="1">
      <c r="A16" s="140">
        <v>23</v>
      </c>
      <c r="B16" s="141" t="s">
        <v>367</v>
      </c>
      <c r="C16" s="142">
        <v>1.3</v>
      </c>
      <c r="D16" s="200"/>
    </row>
    <row r="17" spans="1:13">
      <c r="A17" s="140">
        <v>2</v>
      </c>
      <c r="B17" s="141" t="s">
        <v>368</v>
      </c>
      <c r="C17" s="142">
        <v>1.98</v>
      </c>
      <c r="D17" s="200"/>
      <c r="H17" t="s">
        <v>370</v>
      </c>
    </row>
    <row r="18" spans="1:13">
      <c r="A18" s="143"/>
      <c r="B18" s="144"/>
      <c r="C18" s="145" t="s">
        <v>369</v>
      </c>
      <c r="D18" s="146"/>
      <c r="H18" t="s">
        <v>372</v>
      </c>
      <c r="M18" s="1"/>
    </row>
    <row r="19" spans="1:13">
      <c r="A19" s="147"/>
      <c r="B19" s="58"/>
      <c r="C19" s="148" t="s">
        <v>371</v>
      </c>
      <c r="D19" s="149">
        <v>23</v>
      </c>
      <c r="H19" t="s">
        <v>374</v>
      </c>
      <c r="M19" s="1"/>
    </row>
    <row r="20" spans="1:13">
      <c r="A20" s="147"/>
      <c r="B20" s="58"/>
      <c r="C20" s="148" t="s">
        <v>373</v>
      </c>
      <c r="D20" s="146"/>
      <c r="M20" s="1"/>
    </row>
    <row r="21" spans="1:13" ht="13.5" thickBot="1">
      <c r="A21" s="147"/>
      <c r="B21" s="58"/>
      <c r="C21" s="148" t="s">
        <v>375</v>
      </c>
      <c r="D21" s="150">
        <v>8</v>
      </c>
      <c r="H21" t="s">
        <v>377</v>
      </c>
      <c r="M21" s="1"/>
    </row>
    <row r="22" spans="1:13" ht="13.5" thickBot="1">
      <c r="A22" s="151"/>
      <c r="B22" s="152"/>
      <c r="C22" s="153" t="s">
        <v>376</v>
      </c>
      <c r="D22" s="154"/>
      <c r="F22" s="136"/>
    </row>
    <row r="23" spans="1:13">
      <c r="F23" s="136"/>
      <c r="H23" t="s">
        <v>378</v>
      </c>
    </row>
    <row r="24" spans="1:13">
      <c r="F24" s="136"/>
    </row>
    <row r="25" spans="1:13">
      <c r="F25" s="136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L19" sqref="L19"/>
    </sheetView>
  </sheetViews>
  <sheetFormatPr baseColWidth="10" defaultRowHeight="12.75"/>
  <cols>
    <col min="1" max="1" width="26.28515625" customWidth="1"/>
    <col min="2" max="2" width="18.5703125" customWidth="1"/>
    <col min="3" max="3" width="14.85546875" customWidth="1"/>
    <col min="4" max="8" width="12.7109375" customWidth="1"/>
  </cols>
  <sheetData>
    <row r="1" spans="1:4">
      <c r="A1" s="93"/>
    </row>
    <row r="5" spans="1:4">
      <c r="A5" t="s">
        <v>432</v>
      </c>
    </row>
    <row r="6" spans="1:4">
      <c r="A6" t="s">
        <v>433</v>
      </c>
    </row>
    <row r="7" spans="1:4">
      <c r="A7" t="s">
        <v>434</v>
      </c>
    </row>
    <row r="9" spans="1:4">
      <c r="A9" t="s">
        <v>444</v>
      </c>
    </row>
    <row r="10" spans="1:4">
      <c r="A10" t="s">
        <v>445</v>
      </c>
    </row>
    <row r="11" spans="1:4">
      <c r="A11" t="s">
        <v>446</v>
      </c>
    </row>
    <row r="12" spans="1:4">
      <c r="C12" t="s">
        <v>435</v>
      </c>
    </row>
    <row r="14" spans="1:4">
      <c r="A14" t="s">
        <v>436</v>
      </c>
    </row>
    <row r="16" spans="1:4">
      <c r="A16" t="s">
        <v>437</v>
      </c>
      <c r="B16" t="s">
        <v>438</v>
      </c>
      <c r="C16" t="s">
        <v>439</v>
      </c>
      <c r="D16" t="s">
        <v>357</v>
      </c>
    </row>
    <row r="17" spans="1:4">
      <c r="A17">
        <v>3</v>
      </c>
      <c r="B17" t="s">
        <v>440</v>
      </c>
      <c r="C17" s="176">
        <v>9.3000000000000007</v>
      </c>
      <c r="D17" s="203"/>
    </row>
    <row r="18" spans="1:4">
      <c r="A18">
        <v>5</v>
      </c>
      <c r="B18" t="s">
        <v>441</v>
      </c>
      <c r="C18" s="176">
        <v>11.2</v>
      </c>
      <c r="D18" s="203"/>
    </row>
    <row r="19" spans="1:4">
      <c r="A19">
        <v>12</v>
      </c>
      <c r="B19" t="s">
        <v>442</v>
      </c>
      <c r="C19" s="176">
        <v>8.5</v>
      </c>
      <c r="D19" s="203"/>
    </row>
    <row r="23" spans="1:4">
      <c r="C23" t="s">
        <v>18</v>
      </c>
      <c r="D23" s="203"/>
    </row>
    <row r="24" spans="1:4">
      <c r="B24" s="1" t="s">
        <v>448</v>
      </c>
      <c r="C24" s="186">
        <v>0.19</v>
      </c>
      <c r="D24" s="203"/>
    </row>
    <row r="25" spans="1:4">
      <c r="C25" t="s">
        <v>361</v>
      </c>
      <c r="D25" s="203"/>
    </row>
    <row r="27" spans="1:4">
      <c r="A27" t="s">
        <v>443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workbookViewId="0">
      <selection activeCell="X21" sqref="X21"/>
    </sheetView>
  </sheetViews>
  <sheetFormatPr baseColWidth="10" defaultRowHeight="12.75"/>
  <cols>
    <col min="3" max="8" width="3.7109375" customWidth="1"/>
    <col min="9" max="9" width="9.5703125" customWidth="1"/>
    <col min="10" max="10" width="1.7109375" customWidth="1"/>
    <col min="11" max="11" width="1.140625" customWidth="1"/>
  </cols>
  <sheetData>
    <row r="2" spans="2:13">
      <c r="D2" s="20" t="s">
        <v>406</v>
      </c>
      <c r="L2" s="20" t="s">
        <v>409</v>
      </c>
    </row>
    <row r="5" spans="2:13">
      <c r="M5" s="175" t="s">
        <v>410</v>
      </c>
    </row>
    <row r="6" spans="2:13">
      <c r="B6" s="2" t="s">
        <v>385</v>
      </c>
    </row>
    <row r="7" spans="2:13" ht="13.5" thickBot="1">
      <c r="B7" s="165" t="s">
        <v>386</v>
      </c>
      <c r="C7" s="152" t="s">
        <v>387</v>
      </c>
      <c r="D7" s="152" t="s">
        <v>388</v>
      </c>
      <c r="E7" s="152" t="s">
        <v>389</v>
      </c>
      <c r="F7" s="152" t="s">
        <v>390</v>
      </c>
      <c r="G7" s="165" t="s">
        <v>391</v>
      </c>
      <c r="H7" s="190" t="s">
        <v>21</v>
      </c>
      <c r="L7" s="174" t="s">
        <v>407</v>
      </c>
      <c r="M7" s="174" t="s">
        <v>408</v>
      </c>
    </row>
    <row r="8" spans="2:13">
      <c r="B8" s="166" t="s">
        <v>337</v>
      </c>
      <c r="C8" s="167">
        <v>4</v>
      </c>
      <c r="D8" s="167">
        <v>1</v>
      </c>
      <c r="E8" s="167">
        <v>2</v>
      </c>
      <c r="F8" s="167">
        <v>6</v>
      </c>
      <c r="G8" s="168">
        <v>2</v>
      </c>
      <c r="H8" s="169"/>
      <c r="L8" s="191">
        <v>1</v>
      </c>
      <c r="M8" s="94"/>
    </row>
    <row r="9" spans="2:13">
      <c r="B9" s="166" t="s">
        <v>392</v>
      </c>
      <c r="C9" s="170">
        <v>2</v>
      </c>
      <c r="D9" s="170">
        <v>5</v>
      </c>
      <c r="E9" s="170">
        <v>4</v>
      </c>
      <c r="F9" s="170"/>
      <c r="G9" s="171">
        <v>3</v>
      </c>
      <c r="H9" s="169"/>
      <c r="L9" s="191">
        <v>2</v>
      </c>
      <c r="M9" s="94"/>
    </row>
    <row r="10" spans="2:13">
      <c r="B10" s="166" t="s">
        <v>393</v>
      </c>
      <c r="C10" s="170">
        <v>3</v>
      </c>
      <c r="D10" s="170">
        <v>2</v>
      </c>
      <c r="E10" s="170">
        <v>1</v>
      </c>
      <c r="F10" s="170">
        <v>3</v>
      </c>
      <c r="G10" s="171">
        <v>2</v>
      </c>
      <c r="H10" s="169"/>
      <c r="L10" s="191">
        <v>3</v>
      </c>
      <c r="M10" s="94"/>
    </row>
    <row r="11" spans="2:13">
      <c r="B11" s="166" t="s">
        <v>394</v>
      </c>
      <c r="C11" s="170">
        <v>2</v>
      </c>
      <c r="D11" s="170">
        <v>1</v>
      </c>
      <c r="E11" s="170"/>
      <c r="F11" s="170">
        <v>5</v>
      </c>
      <c r="G11" s="171">
        <v>2</v>
      </c>
      <c r="H11" s="169"/>
      <c r="L11" s="191">
        <v>4</v>
      </c>
      <c r="M11" s="94"/>
    </row>
    <row r="12" spans="2:13">
      <c r="B12" s="166" t="s">
        <v>395</v>
      </c>
      <c r="C12" s="170">
        <v>4</v>
      </c>
      <c r="D12" s="170">
        <v>2</v>
      </c>
      <c r="E12" s="170">
        <v>4</v>
      </c>
      <c r="F12" s="170"/>
      <c r="G12" s="171">
        <v>4</v>
      </c>
      <c r="H12" s="169"/>
      <c r="L12" s="191">
        <v>5</v>
      </c>
      <c r="M12" s="94"/>
    </row>
    <row r="13" spans="2:13">
      <c r="B13" s="166" t="s">
        <v>396</v>
      </c>
      <c r="C13" s="170">
        <v>4</v>
      </c>
      <c r="D13" s="170">
        <v>1</v>
      </c>
      <c r="E13" s="170">
        <v>4</v>
      </c>
      <c r="F13" s="170">
        <v>5</v>
      </c>
      <c r="G13" s="171">
        <v>5</v>
      </c>
      <c r="H13" s="169"/>
      <c r="L13" s="191">
        <v>6</v>
      </c>
      <c r="M13" s="94"/>
    </row>
    <row r="14" spans="2:13">
      <c r="B14" s="166" t="s">
        <v>397</v>
      </c>
      <c r="C14" s="170">
        <v>2</v>
      </c>
      <c r="D14" s="170">
        <v>1</v>
      </c>
      <c r="E14" s="170">
        <v>4</v>
      </c>
      <c r="F14" s="170">
        <v>5</v>
      </c>
      <c r="G14" s="171">
        <v>2</v>
      </c>
      <c r="H14" s="169"/>
    </row>
    <row r="15" spans="2:13">
      <c r="B15" s="166" t="s">
        <v>398</v>
      </c>
      <c r="C15" s="170">
        <v>4</v>
      </c>
      <c r="D15" s="170">
        <v>3</v>
      </c>
      <c r="E15" s="170">
        <v>3</v>
      </c>
      <c r="F15" s="170">
        <v>5</v>
      </c>
      <c r="G15" s="171">
        <v>2</v>
      </c>
      <c r="H15" s="169"/>
    </row>
    <row r="16" spans="2:13">
      <c r="B16" s="166" t="s">
        <v>399</v>
      </c>
      <c r="C16" s="170">
        <v>1</v>
      </c>
      <c r="D16" s="170">
        <v>4</v>
      </c>
      <c r="E16" s="170">
        <v>3</v>
      </c>
      <c r="F16" s="170">
        <v>5</v>
      </c>
      <c r="G16" s="171">
        <v>1</v>
      </c>
      <c r="H16" s="169"/>
    </row>
    <row r="17" spans="2:11">
      <c r="B17" s="166" t="s">
        <v>400</v>
      </c>
      <c r="C17" s="170">
        <v>4</v>
      </c>
      <c r="D17" s="170">
        <v>4</v>
      </c>
      <c r="E17" s="170">
        <v>3</v>
      </c>
      <c r="F17" s="170">
        <v>6</v>
      </c>
      <c r="G17" s="171">
        <v>3</v>
      </c>
      <c r="H17" s="169"/>
    </row>
    <row r="18" spans="2:11">
      <c r="B18" s="166" t="s">
        <v>401</v>
      </c>
      <c r="C18" s="170">
        <v>5</v>
      </c>
      <c r="D18" s="170">
        <v>4</v>
      </c>
      <c r="E18" s="170">
        <v>3</v>
      </c>
      <c r="F18" s="170">
        <v>2</v>
      </c>
      <c r="G18" s="171">
        <v>4</v>
      </c>
      <c r="H18" s="169"/>
    </row>
    <row r="19" spans="2:11">
      <c r="B19" s="166" t="s">
        <v>402</v>
      </c>
      <c r="C19" s="170">
        <v>3</v>
      </c>
      <c r="D19" s="170"/>
      <c r="E19" s="170">
        <v>5</v>
      </c>
      <c r="F19" s="170">
        <v>1</v>
      </c>
      <c r="G19" s="171">
        <v>6</v>
      </c>
      <c r="H19" s="169"/>
    </row>
    <row r="20" spans="2:11">
      <c r="B20" s="166" t="s">
        <v>403</v>
      </c>
      <c r="C20" s="170">
        <v>5</v>
      </c>
      <c r="D20" s="170"/>
      <c r="E20" s="170">
        <v>1</v>
      </c>
      <c r="F20" s="170">
        <v>2</v>
      </c>
      <c r="G20" s="171">
        <v>3</v>
      </c>
      <c r="H20" s="169"/>
    </row>
    <row r="21" spans="2:11" ht="13.5" thickBot="1">
      <c r="B21" s="165" t="s">
        <v>404</v>
      </c>
      <c r="C21" s="172"/>
      <c r="D21" s="172">
        <v>3</v>
      </c>
      <c r="E21" s="172">
        <v>3</v>
      </c>
      <c r="F21" s="172">
        <v>3</v>
      </c>
      <c r="G21" s="173">
        <v>4</v>
      </c>
      <c r="H21" s="169"/>
    </row>
    <row r="22" spans="2:11">
      <c r="B22" s="166" t="s">
        <v>405</v>
      </c>
      <c r="C22" s="58"/>
      <c r="D22" s="58"/>
      <c r="E22" s="58"/>
      <c r="F22" s="58"/>
      <c r="G22" s="58"/>
      <c r="H22" s="58"/>
      <c r="I22" s="58"/>
    </row>
    <row r="23" spans="2:11" ht="228.75" customHeight="1"/>
    <row r="27" spans="2:11">
      <c r="I27" s="20" t="s">
        <v>411</v>
      </c>
    </row>
    <row r="28" spans="2:11">
      <c r="K28" s="20" t="s">
        <v>412</v>
      </c>
    </row>
    <row r="40" spans="1:1" ht="15.75">
      <c r="A40" s="198" t="s">
        <v>462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0"/>
  <sheetViews>
    <sheetView workbookViewId="0">
      <selection activeCell="F31" sqref="F31"/>
    </sheetView>
  </sheetViews>
  <sheetFormatPr baseColWidth="10" defaultRowHeight="12.75"/>
  <cols>
    <col min="1" max="1" width="20.7109375" bestFit="1" customWidth="1"/>
    <col min="2" max="2" width="11.5703125" customWidth="1"/>
    <col min="3" max="3" width="21.5703125" customWidth="1"/>
    <col min="4" max="4" width="19.42578125" customWidth="1"/>
    <col min="5" max="5" width="12.42578125" customWidth="1"/>
    <col min="6" max="6" width="12.5703125" customWidth="1"/>
    <col min="7" max="7" width="23.85546875" customWidth="1"/>
    <col min="8" max="8" width="6" customWidth="1"/>
  </cols>
  <sheetData>
    <row r="1" spans="1:4" ht="15" customHeight="1">
      <c r="A1" t="s">
        <v>6</v>
      </c>
    </row>
    <row r="2" spans="1:4" ht="15" customHeight="1"/>
    <row r="3" spans="1:4">
      <c r="A3" t="s">
        <v>16</v>
      </c>
    </row>
    <row r="5" spans="1:4">
      <c r="A5" t="s">
        <v>0</v>
      </c>
      <c r="B5" t="s">
        <v>1</v>
      </c>
    </row>
    <row r="6" spans="1:4">
      <c r="A6" t="s">
        <v>7</v>
      </c>
      <c r="B6">
        <v>970000</v>
      </c>
      <c r="C6" s="1" t="s">
        <v>2</v>
      </c>
      <c r="D6" s="4"/>
    </row>
    <row r="7" spans="1:4">
      <c r="A7" t="s">
        <v>8</v>
      </c>
      <c r="B7" s="202">
        <v>860000</v>
      </c>
      <c r="C7" s="1" t="s">
        <v>3</v>
      </c>
      <c r="D7" s="4"/>
    </row>
    <row r="8" spans="1:4">
      <c r="A8" t="s">
        <v>9</v>
      </c>
      <c r="B8">
        <v>700000</v>
      </c>
      <c r="C8" s="1" t="s">
        <v>4</v>
      </c>
      <c r="D8" s="201"/>
    </row>
    <row r="9" spans="1:4">
      <c r="A9" t="s">
        <v>10</v>
      </c>
      <c r="B9">
        <v>1200000</v>
      </c>
      <c r="C9" s="1" t="s">
        <v>5</v>
      </c>
      <c r="D9" s="4"/>
    </row>
    <row r="10" spans="1:4">
      <c r="A10" t="s">
        <v>11</v>
      </c>
      <c r="B10">
        <v>930000</v>
      </c>
    </row>
    <row r="11" spans="1:4">
      <c r="A11" t="s">
        <v>12</v>
      </c>
      <c r="B11">
        <v>720000</v>
      </c>
    </row>
    <row r="12" spans="1:4">
      <c r="A12" t="s">
        <v>13</v>
      </c>
      <c r="B12">
        <v>860000</v>
      </c>
    </row>
    <row r="13" spans="1:4">
      <c r="A13" t="s">
        <v>14</v>
      </c>
      <c r="B13">
        <v>910000</v>
      </c>
    </row>
    <row r="14" spans="1:4">
      <c r="A14" t="s">
        <v>15</v>
      </c>
      <c r="B14">
        <v>975000</v>
      </c>
    </row>
    <row r="15" spans="1:4">
      <c r="D15" s="3"/>
    </row>
    <row r="17" spans="1:4">
      <c r="A17" s="15"/>
      <c r="B17" s="15"/>
      <c r="C17" s="15"/>
      <c r="D17" s="15"/>
    </row>
    <row r="18" spans="1:4">
      <c r="A18" s="16" t="s">
        <v>112</v>
      </c>
      <c r="B18" s="15"/>
      <c r="C18" s="15"/>
      <c r="D18" s="15"/>
    </row>
    <row r="19" spans="1:4">
      <c r="A19" s="16" t="s">
        <v>431</v>
      </c>
      <c r="B19" s="15"/>
      <c r="C19" s="15"/>
      <c r="D19" s="15"/>
    </row>
    <row r="20" spans="1:4">
      <c r="A20" s="15"/>
      <c r="B20" s="15"/>
      <c r="C20" s="15"/>
      <c r="D20" s="15"/>
    </row>
  </sheetData>
  <phoneticPr fontId="0" type="noConversion"/>
  <conditionalFormatting sqref="D6">
    <cfRule type="cellIs" dxfId="32" priority="1" stopIfTrue="1" operator="equal">
      <formula>MAX(B6:B14)</formula>
    </cfRule>
  </conditionalFormatting>
  <conditionalFormatting sqref="D7">
    <cfRule type="cellIs" dxfId="31" priority="2" stopIfTrue="1" operator="equal">
      <formula>MIN(B6:B14)</formula>
    </cfRule>
  </conditionalFormatting>
  <conditionalFormatting sqref="D8">
    <cfRule type="cellIs" dxfId="30" priority="3" stopIfTrue="1" operator="equal">
      <formula>AVERAGE(B6:B14)</formula>
    </cfRule>
  </conditionalFormatting>
  <conditionalFormatting sqref="D9">
    <cfRule type="cellIs" dxfId="29" priority="4" stopIfTrue="1" operator="equal">
      <formula>COUNT(B6:B14)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Seite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4"/>
  <sheetViews>
    <sheetView topLeftCell="A58" workbookViewId="0">
      <selection activeCell="G98" sqref="G98"/>
    </sheetView>
  </sheetViews>
  <sheetFormatPr baseColWidth="10" defaultRowHeight="12.75"/>
  <cols>
    <col min="1" max="1" width="21.28515625" bestFit="1" customWidth="1"/>
    <col min="2" max="3" width="11.85546875" style="5" bestFit="1" customWidth="1"/>
    <col min="4" max="4" width="11.42578125" style="5"/>
  </cols>
  <sheetData>
    <row r="1" spans="1:9">
      <c r="A1" t="s">
        <v>25</v>
      </c>
      <c r="B1"/>
      <c r="C1"/>
      <c r="D1"/>
    </row>
    <row r="2" spans="1:9">
      <c r="F2" s="21"/>
      <c r="G2" s="21"/>
      <c r="H2" s="21"/>
      <c r="I2" s="21"/>
    </row>
    <row r="3" spans="1:9" ht="13.5" thickBot="1">
      <c r="A3" s="17" t="s">
        <v>17</v>
      </c>
      <c r="B3" s="18" t="s">
        <v>22</v>
      </c>
      <c r="C3" s="18" t="s">
        <v>23</v>
      </c>
      <c r="D3" s="18" t="s">
        <v>24</v>
      </c>
      <c r="F3" s="22" t="s">
        <v>166</v>
      </c>
      <c r="G3" s="21"/>
      <c r="H3" s="21"/>
      <c r="I3" s="21"/>
    </row>
    <row r="4" spans="1:9">
      <c r="A4" t="s">
        <v>26</v>
      </c>
      <c r="B4" s="5">
        <v>50</v>
      </c>
      <c r="C4" s="5">
        <f t="shared" ref="C4:C13" si="0">B4*1.2</f>
        <v>60</v>
      </c>
      <c r="D4" s="5">
        <v>56</v>
      </c>
      <c r="F4" s="21" t="s">
        <v>167</v>
      </c>
      <c r="G4" s="21"/>
      <c r="H4" s="21"/>
      <c r="I4" s="21"/>
    </row>
    <row r="5" spans="1:9">
      <c r="A5" t="s">
        <v>27</v>
      </c>
      <c r="B5" s="5">
        <v>52</v>
      </c>
      <c r="C5" s="5">
        <f t="shared" si="0"/>
        <v>62.4</v>
      </c>
      <c r="D5" s="5">
        <v>63</v>
      </c>
      <c r="F5" s="21" t="s">
        <v>168</v>
      </c>
      <c r="G5" s="21"/>
      <c r="H5" s="21"/>
      <c r="I5" s="21"/>
    </row>
    <row r="6" spans="1:9">
      <c r="A6" t="s">
        <v>28</v>
      </c>
      <c r="B6" s="5">
        <v>54</v>
      </c>
      <c r="C6" s="5">
        <f t="shared" si="0"/>
        <v>64.8</v>
      </c>
      <c r="D6" s="5">
        <v>61</v>
      </c>
      <c r="F6" s="15"/>
      <c r="G6" s="15"/>
      <c r="H6" s="15"/>
      <c r="I6" s="15"/>
    </row>
    <row r="7" spans="1:9">
      <c r="A7" t="s">
        <v>29</v>
      </c>
      <c r="B7" s="5">
        <v>56</v>
      </c>
      <c r="C7" s="5">
        <f t="shared" si="0"/>
        <v>67.2</v>
      </c>
      <c r="D7" s="5">
        <v>67</v>
      </c>
      <c r="F7" s="15"/>
      <c r="G7" s="15"/>
      <c r="H7" s="15"/>
      <c r="I7" s="15"/>
    </row>
    <row r="8" spans="1:9">
      <c r="A8" t="s">
        <v>30</v>
      </c>
      <c r="B8" s="5">
        <v>58</v>
      </c>
      <c r="C8" s="5">
        <f t="shared" si="0"/>
        <v>69.599999999999994</v>
      </c>
      <c r="D8" s="5">
        <v>68</v>
      </c>
    </row>
    <row r="9" spans="1:9">
      <c r="A9" t="s">
        <v>31</v>
      </c>
      <c r="B9" s="5">
        <v>60</v>
      </c>
      <c r="C9" s="5">
        <f t="shared" si="0"/>
        <v>72</v>
      </c>
      <c r="D9" s="5">
        <v>71</v>
      </c>
    </row>
    <row r="10" spans="1:9">
      <c r="A10" t="s">
        <v>32</v>
      </c>
      <c r="B10" s="5">
        <v>62</v>
      </c>
      <c r="C10" s="5">
        <f t="shared" si="0"/>
        <v>74.399999999999991</v>
      </c>
      <c r="D10" s="5">
        <v>74</v>
      </c>
    </row>
    <row r="11" spans="1:9">
      <c r="A11" t="s">
        <v>33</v>
      </c>
      <c r="B11" s="5">
        <v>64</v>
      </c>
      <c r="C11" s="5">
        <f t="shared" si="0"/>
        <v>76.8</v>
      </c>
      <c r="D11" s="5">
        <v>76</v>
      </c>
    </row>
    <row r="12" spans="1:9">
      <c r="A12" t="s">
        <v>34</v>
      </c>
      <c r="B12" s="5">
        <v>66</v>
      </c>
      <c r="C12" s="5">
        <f t="shared" si="0"/>
        <v>79.2</v>
      </c>
      <c r="D12" s="5">
        <v>76</v>
      </c>
    </row>
    <row r="13" spans="1:9">
      <c r="A13" t="s">
        <v>35</v>
      </c>
      <c r="B13" s="5">
        <v>68</v>
      </c>
      <c r="C13" s="5">
        <f t="shared" si="0"/>
        <v>81.599999999999994</v>
      </c>
      <c r="D13" s="5">
        <v>80</v>
      </c>
    </row>
    <row r="14" spans="1:9">
      <c r="A14" t="s">
        <v>36</v>
      </c>
      <c r="B14" s="5">
        <v>70</v>
      </c>
      <c r="D14" s="5">
        <v>44</v>
      </c>
    </row>
    <row r="15" spans="1:9">
      <c r="A15" t="s">
        <v>37</v>
      </c>
      <c r="B15" s="5">
        <v>72</v>
      </c>
      <c r="C15" s="5">
        <f t="shared" ref="C15:C21" si="1">B15*1.2</f>
        <v>86.399999999999991</v>
      </c>
      <c r="D15" s="5">
        <v>80</v>
      </c>
    </row>
    <row r="16" spans="1:9">
      <c r="A16" t="s">
        <v>38</v>
      </c>
      <c r="B16" s="5">
        <v>74</v>
      </c>
      <c r="C16" s="5">
        <f t="shared" si="1"/>
        <v>88.8</v>
      </c>
      <c r="D16" s="5">
        <v>88</v>
      </c>
    </row>
    <row r="17" spans="1:4">
      <c r="A17" t="s">
        <v>39</v>
      </c>
      <c r="B17" s="5">
        <v>76</v>
      </c>
      <c r="C17" s="5">
        <f t="shared" si="1"/>
        <v>91.2</v>
      </c>
      <c r="D17" s="5">
        <v>92</v>
      </c>
    </row>
    <row r="18" spans="1:4">
      <c r="A18" t="s">
        <v>40</v>
      </c>
      <c r="B18" s="5">
        <v>78</v>
      </c>
      <c r="C18" s="5">
        <f t="shared" si="1"/>
        <v>93.6</v>
      </c>
      <c r="D18" s="5">
        <v>90</v>
      </c>
    </row>
    <row r="19" spans="1:4">
      <c r="A19" t="s">
        <v>41</v>
      </c>
      <c r="B19" s="5">
        <v>80</v>
      </c>
      <c r="C19" s="5">
        <f t="shared" si="1"/>
        <v>96</v>
      </c>
      <c r="D19" s="5">
        <v>92</v>
      </c>
    </row>
    <row r="20" spans="1:4">
      <c r="A20" t="s">
        <v>42</v>
      </c>
      <c r="B20" s="5">
        <v>82</v>
      </c>
      <c r="C20" s="5">
        <f t="shared" si="1"/>
        <v>98.399999999999991</v>
      </c>
      <c r="D20" s="5">
        <v>93</v>
      </c>
    </row>
    <row r="21" spans="1:4">
      <c r="A21" t="s">
        <v>43</v>
      </c>
      <c r="B21" s="5">
        <v>84</v>
      </c>
      <c r="C21" s="5">
        <f t="shared" si="1"/>
        <v>100.8</v>
      </c>
      <c r="D21" s="5">
        <v>93</v>
      </c>
    </row>
    <row r="22" spans="1:4">
      <c r="A22" t="s">
        <v>44</v>
      </c>
      <c r="B22" s="5">
        <v>86</v>
      </c>
      <c r="D22" s="5">
        <v>47</v>
      </c>
    </row>
    <row r="23" spans="1:4">
      <c r="A23" t="s">
        <v>45</v>
      </c>
      <c r="B23" s="5">
        <v>88</v>
      </c>
      <c r="C23" s="5">
        <f t="shared" ref="C23:C43" si="2">B23*1.2</f>
        <v>105.6</v>
      </c>
      <c r="D23" s="5">
        <v>99</v>
      </c>
    </row>
    <row r="24" spans="1:4">
      <c r="A24" t="s">
        <v>46</v>
      </c>
      <c r="B24" s="5">
        <v>90</v>
      </c>
      <c r="C24" s="5">
        <f t="shared" si="2"/>
        <v>108</v>
      </c>
      <c r="D24" s="5">
        <v>106</v>
      </c>
    </row>
    <row r="25" spans="1:4">
      <c r="A25" t="s">
        <v>47</v>
      </c>
      <c r="B25" s="5">
        <v>76</v>
      </c>
      <c r="C25" s="5">
        <f t="shared" si="2"/>
        <v>91.2</v>
      </c>
      <c r="D25" s="5">
        <v>91</v>
      </c>
    </row>
    <row r="26" spans="1:4">
      <c r="A26" t="s">
        <v>48</v>
      </c>
      <c r="B26" s="5">
        <v>79</v>
      </c>
      <c r="C26" s="5">
        <f t="shared" si="2"/>
        <v>94.8</v>
      </c>
      <c r="D26" s="5">
        <v>87</v>
      </c>
    </row>
    <row r="27" spans="1:4">
      <c r="A27" t="s">
        <v>49</v>
      </c>
      <c r="B27" s="5">
        <v>82</v>
      </c>
      <c r="C27" s="5">
        <f t="shared" si="2"/>
        <v>98.399999999999991</v>
      </c>
      <c r="D27" s="5">
        <v>91</v>
      </c>
    </row>
    <row r="28" spans="1:4">
      <c r="A28" t="s">
        <v>50</v>
      </c>
      <c r="B28" s="5">
        <v>85</v>
      </c>
      <c r="C28" s="5">
        <f t="shared" si="2"/>
        <v>102</v>
      </c>
      <c r="D28" s="5">
        <v>97</v>
      </c>
    </row>
    <row r="29" spans="1:4">
      <c r="A29" t="s">
        <v>51</v>
      </c>
      <c r="B29" s="5">
        <v>88</v>
      </c>
      <c r="C29" s="5">
        <f t="shared" si="2"/>
        <v>105.6</v>
      </c>
      <c r="D29" s="5">
        <v>98</v>
      </c>
    </row>
    <row r="30" spans="1:4">
      <c r="A30" t="s">
        <v>52</v>
      </c>
      <c r="B30" s="5">
        <v>91</v>
      </c>
      <c r="C30" s="5">
        <f t="shared" si="2"/>
        <v>109.2</v>
      </c>
      <c r="D30" s="5">
        <v>109</v>
      </c>
    </row>
    <row r="31" spans="1:4">
      <c r="A31" t="s">
        <v>53</v>
      </c>
      <c r="B31" s="5">
        <v>94</v>
      </c>
      <c r="C31" s="5">
        <f t="shared" si="2"/>
        <v>112.8</v>
      </c>
      <c r="D31" s="5">
        <v>104</v>
      </c>
    </row>
    <row r="32" spans="1:4">
      <c r="A32" t="s">
        <v>54</v>
      </c>
      <c r="B32" s="5">
        <v>97</v>
      </c>
      <c r="C32" s="5">
        <f t="shared" si="2"/>
        <v>116.39999999999999</v>
      </c>
      <c r="D32" s="5">
        <v>111</v>
      </c>
    </row>
    <row r="33" spans="1:4">
      <c r="A33" t="s">
        <v>55</v>
      </c>
      <c r="B33" s="5">
        <v>100</v>
      </c>
      <c r="C33" s="5">
        <f t="shared" si="2"/>
        <v>120</v>
      </c>
      <c r="D33" s="5">
        <v>118</v>
      </c>
    </row>
    <row r="34" spans="1:4">
      <c r="A34" t="s">
        <v>56</v>
      </c>
      <c r="B34" s="5">
        <v>103</v>
      </c>
      <c r="C34" s="5">
        <f t="shared" si="2"/>
        <v>123.6</v>
      </c>
      <c r="D34" s="5">
        <v>114</v>
      </c>
    </row>
    <row r="35" spans="1:4">
      <c r="A35" t="s">
        <v>57</v>
      </c>
      <c r="B35" s="5">
        <v>106</v>
      </c>
      <c r="C35" s="5">
        <f t="shared" si="2"/>
        <v>127.19999999999999</v>
      </c>
      <c r="D35" s="5">
        <v>124</v>
      </c>
    </row>
    <row r="36" spans="1:4">
      <c r="A36" t="s">
        <v>58</v>
      </c>
      <c r="B36" s="5">
        <v>109</v>
      </c>
      <c r="C36" s="5">
        <f t="shared" si="2"/>
        <v>130.79999999999998</v>
      </c>
      <c r="D36" s="5">
        <v>125</v>
      </c>
    </row>
    <row r="37" spans="1:4">
      <c r="A37" t="s">
        <v>59</v>
      </c>
      <c r="B37" s="5">
        <v>112</v>
      </c>
      <c r="C37" s="5">
        <f t="shared" si="2"/>
        <v>134.4</v>
      </c>
      <c r="D37" s="5">
        <v>129</v>
      </c>
    </row>
    <row r="38" spans="1:4">
      <c r="A38" t="s">
        <v>60</v>
      </c>
      <c r="B38" s="5">
        <v>115</v>
      </c>
      <c r="C38" s="5">
        <f t="shared" si="2"/>
        <v>138</v>
      </c>
      <c r="D38" s="5">
        <v>131</v>
      </c>
    </row>
    <row r="39" spans="1:4">
      <c r="A39" t="s">
        <v>61</v>
      </c>
      <c r="B39" s="5">
        <v>118</v>
      </c>
      <c r="C39" s="5">
        <f t="shared" si="2"/>
        <v>141.6</v>
      </c>
      <c r="D39" s="5">
        <v>137</v>
      </c>
    </row>
    <row r="40" spans="1:4">
      <c r="A40" t="s">
        <v>62</v>
      </c>
      <c r="B40" s="5">
        <v>121</v>
      </c>
      <c r="C40" s="5">
        <f t="shared" si="2"/>
        <v>145.19999999999999</v>
      </c>
      <c r="D40" s="5">
        <v>135</v>
      </c>
    </row>
    <row r="41" spans="1:4">
      <c r="A41" t="s">
        <v>63</v>
      </c>
      <c r="B41" s="5">
        <v>124</v>
      </c>
      <c r="C41" s="5">
        <f t="shared" si="2"/>
        <v>148.79999999999998</v>
      </c>
      <c r="D41" s="5">
        <v>142</v>
      </c>
    </row>
    <row r="42" spans="1:4">
      <c r="A42" t="s">
        <v>64</v>
      </c>
      <c r="B42" s="5">
        <v>127</v>
      </c>
      <c r="C42" s="5">
        <f t="shared" si="2"/>
        <v>152.4</v>
      </c>
      <c r="D42" s="5">
        <v>146</v>
      </c>
    </row>
    <row r="43" spans="1:4">
      <c r="A43" t="s">
        <v>65</v>
      </c>
      <c r="B43" s="5">
        <v>130</v>
      </c>
      <c r="C43" s="5">
        <f t="shared" si="2"/>
        <v>156</v>
      </c>
      <c r="D43" s="5">
        <v>151</v>
      </c>
    </row>
    <row r="44" spans="1:4">
      <c r="A44" t="s">
        <v>66</v>
      </c>
      <c r="B44" s="5">
        <v>133</v>
      </c>
      <c r="D44" s="5">
        <v>73</v>
      </c>
    </row>
    <row r="45" spans="1:4">
      <c r="A45" t="s">
        <v>67</v>
      </c>
      <c r="B45" s="5">
        <v>136</v>
      </c>
      <c r="C45" s="5">
        <f t="shared" ref="C45:C58" si="3">B45*1.2</f>
        <v>163.19999999999999</v>
      </c>
      <c r="D45" s="5">
        <v>151</v>
      </c>
    </row>
    <row r="46" spans="1:4">
      <c r="A46" t="s">
        <v>68</v>
      </c>
      <c r="B46" s="5">
        <v>139</v>
      </c>
      <c r="C46" s="5">
        <f t="shared" si="3"/>
        <v>166.79999999999998</v>
      </c>
      <c r="D46" s="5">
        <v>153</v>
      </c>
    </row>
    <row r="47" spans="1:4">
      <c r="A47" t="s">
        <v>69</v>
      </c>
      <c r="B47" s="5">
        <v>28</v>
      </c>
      <c r="C47" s="5">
        <f t="shared" si="3"/>
        <v>33.6</v>
      </c>
      <c r="D47" s="5">
        <v>39</v>
      </c>
    </row>
    <row r="48" spans="1:4">
      <c r="A48" t="s">
        <v>70</v>
      </c>
      <c r="B48" s="5">
        <v>32</v>
      </c>
      <c r="C48" s="5">
        <f t="shared" si="3"/>
        <v>38.4</v>
      </c>
      <c r="D48" s="5">
        <v>42</v>
      </c>
    </row>
    <row r="49" spans="1:4">
      <c r="A49" t="s">
        <v>71</v>
      </c>
      <c r="B49" s="5">
        <v>36</v>
      </c>
      <c r="C49" s="5">
        <f t="shared" si="3"/>
        <v>43.199999999999996</v>
      </c>
      <c r="D49" s="5">
        <v>43</v>
      </c>
    </row>
    <row r="50" spans="1:4">
      <c r="A50" t="s">
        <v>72</v>
      </c>
      <c r="B50" s="5">
        <v>40</v>
      </c>
      <c r="C50" s="5">
        <f t="shared" si="3"/>
        <v>48</v>
      </c>
      <c r="D50" s="5">
        <v>47</v>
      </c>
    </row>
    <row r="51" spans="1:4">
      <c r="A51" t="s">
        <v>73</v>
      </c>
      <c r="B51" s="5">
        <v>44</v>
      </c>
      <c r="C51" s="5">
        <f t="shared" si="3"/>
        <v>52.8</v>
      </c>
      <c r="D51" s="5">
        <v>51</v>
      </c>
    </row>
    <row r="52" spans="1:4">
      <c r="A52" t="s">
        <v>74</v>
      </c>
      <c r="B52" s="5">
        <v>48</v>
      </c>
      <c r="C52" s="5">
        <f t="shared" si="3"/>
        <v>57.599999999999994</v>
      </c>
      <c r="D52" s="5">
        <v>57</v>
      </c>
    </row>
    <row r="53" spans="1:4">
      <c r="A53" t="s">
        <v>75</v>
      </c>
      <c r="B53" s="5">
        <v>52</v>
      </c>
      <c r="C53" s="5">
        <f t="shared" si="3"/>
        <v>62.4</v>
      </c>
      <c r="D53" s="5">
        <v>60</v>
      </c>
    </row>
    <row r="54" spans="1:4">
      <c r="A54" t="s">
        <v>76</v>
      </c>
      <c r="B54" s="5">
        <v>56</v>
      </c>
      <c r="C54" s="5">
        <f t="shared" si="3"/>
        <v>67.2</v>
      </c>
      <c r="D54" s="5">
        <v>67</v>
      </c>
    </row>
    <row r="55" spans="1:4">
      <c r="A55" t="s">
        <v>77</v>
      </c>
      <c r="B55" s="5">
        <v>60</v>
      </c>
      <c r="C55" s="5">
        <f t="shared" si="3"/>
        <v>72</v>
      </c>
      <c r="D55" s="5">
        <v>67</v>
      </c>
    </row>
    <row r="56" spans="1:4">
      <c r="A56" t="s">
        <v>78</v>
      </c>
      <c r="B56" s="5">
        <v>64</v>
      </c>
      <c r="C56" s="5">
        <f t="shared" si="3"/>
        <v>76.8</v>
      </c>
      <c r="D56" s="5">
        <v>79</v>
      </c>
    </row>
    <row r="57" spans="1:4">
      <c r="A57" t="s">
        <v>79</v>
      </c>
      <c r="B57" s="5">
        <v>68</v>
      </c>
      <c r="C57" s="5">
        <f t="shared" si="3"/>
        <v>81.599999999999994</v>
      </c>
      <c r="D57" s="5">
        <v>80</v>
      </c>
    </row>
    <row r="58" spans="1:4">
      <c r="A58" t="s">
        <v>80</v>
      </c>
      <c r="B58" s="5">
        <v>72</v>
      </c>
      <c r="C58" s="5">
        <f t="shared" si="3"/>
        <v>86.399999999999991</v>
      </c>
      <c r="D58" s="5">
        <v>89</v>
      </c>
    </row>
    <row r="59" spans="1:4">
      <c r="A59" t="s">
        <v>81</v>
      </c>
      <c r="B59" s="5">
        <v>76</v>
      </c>
      <c r="D59" s="5">
        <v>39</v>
      </c>
    </row>
    <row r="60" spans="1:4">
      <c r="A60" t="s">
        <v>82</v>
      </c>
      <c r="B60" s="5">
        <v>80</v>
      </c>
      <c r="C60" s="5">
        <f t="shared" ref="C60:C75" si="4">B60*1.2</f>
        <v>96</v>
      </c>
      <c r="D60" s="5">
        <v>89</v>
      </c>
    </row>
    <row r="61" spans="1:4">
      <c r="A61" t="s">
        <v>83</v>
      </c>
      <c r="B61" s="5">
        <v>185</v>
      </c>
      <c r="C61" s="5">
        <f t="shared" si="4"/>
        <v>222</v>
      </c>
      <c r="D61" s="5">
        <v>212</v>
      </c>
    </row>
    <row r="62" spans="1:4">
      <c r="A62" t="s">
        <v>84</v>
      </c>
      <c r="B62" s="5">
        <v>187</v>
      </c>
      <c r="C62" s="5">
        <f t="shared" si="4"/>
        <v>224.4</v>
      </c>
      <c r="D62" s="5">
        <v>211</v>
      </c>
    </row>
    <row r="63" spans="1:4">
      <c r="A63" t="s">
        <v>85</v>
      </c>
      <c r="B63" s="5">
        <v>189</v>
      </c>
      <c r="C63" s="5">
        <f t="shared" si="4"/>
        <v>226.79999999999998</v>
      </c>
      <c r="D63" s="5">
        <v>211</v>
      </c>
    </row>
    <row r="64" spans="1:4">
      <c r="A64" t="s">
        <v>86</v>
      </c>
      <c r="B64" s="5">
        <v>191</v>
      </c>
      <c r="C64" s="5">
        <f t="shared" si="4"/>
        <v>229.2</v>
      </c>
      <c r="D64" s="5">
        <v>211</v>
      </c>
    </row>
    <row r="65" spans="1:4">
      <c r="A65" t="s">
        <v>87</v>
      </c>
      <c r="B65" s="5">
        <v>193</v>
      </c>
      <c r="C65" s="5">
        <f t="shared" si="4"/>
        <v>231.6</v>
      </c>
      <c r="D65" s="5">
        <v>214</v>
      </c>
    </row>
    <row r="66" spans="1:4">
      <c r="A66" t="s">
        <v>88</v>
      </c>
      <c r="B66" s="5">
        <v>195</v>
      </c>
      <c r="C66" s="5">
        <f t="shared" si="4"/>
        <v>234</v>
      </c>
      <c r="D66" s="5">
        <v>216</v>
      </c>
    </row>
    <row r="67" spans="1:4">
      <c r="A67" t="s">
        <v>89</v>
      </c>
      <c r="B67" s="5">
        <v>197</v>
      </c>
      <c r="C67" s="5">
        <f t="shared" si="4"/>
        <v>236.39999999999998</v>
      </c>
      <c r="D67" s="5">
        <v>225</v>
      </c>
    </row>
    <row r="68" spans="1:4">
      <c r="A68" t="s">
        <v>90</v>
      </c>
      <c r="B68" s="5">
        <v>199</v>
      </c>
      <c r="C68" s="5">
        <f t="shared" si="4"/>
        <v>238.79999999999998</v>
      </c>
      <c r="D68" s="5">
        <v>221</v>
      </c>
    </row>
    <row r="69" spans="1:4">
      <c r="A69" t="s">
        <v>91</v>
      </c>
      <c r="B69" s="5">
        <v>201</v>
      </c>
      <c r="C69" s="5">
        <f t="shared" si="4"/>
        <v>241.2</v>
      </c>
      <c r="D69" s="5">
        <v>227</v>
      </c>
    </row>
    <row r="70" spans="1:4">
      <c r="A70" t="s">
        <v>92</v>
      </c>
      <c r="B70" s="5">
        <v>203</v>
      </c>
      <c r="C70" s="5">
        <f t="shared" si="4"/>
        <v>243.6</v>
      </c>
      <c r="D70" s="5">
        <v>226</v>
      </c>
    </row>
    <row r="71" spans="1:4">
      <c r="A71" t="s">
        <v>93</v>
      </c>
      <c r="B71" s="5">
        <v>205</v>
      </c>
      <c r="C71" s="5">
        <f t="shared" si="4"/>
        <v>246</v>
      </c>
      <c r="D71" s="5">
        <v>232</v>
      </c>
    </row>
    <row r="72" spans="1:4">
      <c r="A72" t="s">
        <v>94</v>
      </c>
      <c r="B72" s="5">
        <v>207</v>
      </c>
      <c r="C72" s="5">
        <f t="shared" si="4"/>
        <v>248.39999999999998</v>
      </c>
      <c r="D72" s="5">
        <v>231</v>
      </c>
    </row>
    <row r="73" spans="1:4">
      <c r="A73" t="s">
        <v>95</v>
      </c>
      <c r="B73" s="5">
        <v>209</v>
      </c>
      <c r="C73" s="5">
        <f t="shared" si="4"/>
        <v>250.79999999999998</v>
      </c>
      <c r="D73" s="5">
        <v>238</v>
      </c>
    </row>
    <row r="74" spans="1:4">
      <c r="A74" t="s">
        <v>96</v>
      </c>
      <c r="B74" s="5">
        <v>211</v>
      </c>
      <c r="C74" s="5">
        <f t="shared" si="4"/>
        <v>253.2</v>
      </c>
      <c r="D74" s="5">
        <v>241</v>
      </c>
    </row>
    <row r="75" spans="1:4">
      <c r="A75" t="s">
        <v>97</v>
      </c>
      <c r="B75" s="5">
        <v>213</v>
      </c>
      <c r="C75" s="5">
        <f t="shared" si="4"/>
        <v>255.6</v>
      </c>
      <c r="D75" s="5">
        <v>237</v>
      </c>
    </row>
    <row r="76" spans="1:4">
      <c r="A76" t="s">
        <v>98</v>
      </c>
      <c r="B76" s="5">
        <v>233</v>
      </c>
      <c r="C76" s="5">
        <f>B76*1.2</f>
        <v>279.59999999999997</v>
      </c>
      <c r="D76" s="5">
        <v>264</v>
      </c>
    </row>
    <row r="77" spans="1:4">
      <c r="A77" t="s">
        <v>99</v>
      </c>
      <c r="B77" s="5">
        <v>235</v>
      </c>
      <c r="C77" s="5">
        <f>B77*1.2</f>
        <v>282</v>
      </c>
      <c r="D77" s="5">
        <v>259</v>
      </c>
    </row>
    <row r="78" spans="1:4">
      <c r="A78" t="s">
        <v>100</v>
      </c>
      <c r="B78" s="5">
        <v>237</v>
      </c>
      <c r="C78" s="5">
        <f>B78*1.2</f>
        <v>284.39999999999998</v>
      </c>
      <c r="D78" s="5">
        <v>267</v>
      </c>
    </row>
    <row r="79" spans="1:4">
      <c r="A79" t="s">
        <v>101</v>
      </c>
      <c r="B79" s="5">
        <v>239</v>
      </c>
      <c r="D79" s="5">
        <v>124</v>
      </c>
    </row>
    <row r="80" spans="1:4">
      <c r="A80" t="s">
        <v>102</v>
      </c>
      <c r="B80" s="5">
        <v>241</v>
      </c>
      <c r="C80" s="5">
        <f t="shared" ref="C80:C85" si="5">B80*1.2</f>
        <v>289.2</v>
      </c>
      <c r="D80" s="5">
        <v>267</v>
      </c>
    </row>
    <row r="81" spans="1:4">
      <c r="A81" t="s">
        <v>103</v>
      </c>
      <c r="B81" s="5">
        <v>243</v>
      </c>
      <c r="C81" s="5">
        <f t="shared" si="5"/>
        <v>291.59999999999997</v>
      </c>
      <c r="D81" s="5">
        <v>268</v>
      </c>
    </row>
    <row r="82" spans="1:4">
      <c r="A82" t="s">
        <v>104</v>
      </c>
      <c r="B82" s="5">
        <v>245</v>
      </c>
      <c r="C82" s="5">
        <f t="shared" si="5"/>
        <v>294</v>
      </c>
      <c r="D82" s="5">
        <v>272</v>
      </c>
    </row>
    <row r="83" spans="1:4">
      <c r="A83" t="s">
        <v>105</v>
      </c>
      <c r="B83" s="5">
        <v>247</v>
      </c>
      <c r="C83" s="5">
        <f t="shared" si="5"/>
        <v>296.39999999999998</v>
      </c>
      <c r="D83" s="5">
        <v>275</v>
      </c>
    </row>
    <row r="84" spans="1:4">
      <c r="A84" t="s">
        <v>106</v>
      </c>
      <c r="B84" s="5">
        <v>247</v>
      </c>
      <c r="C84" s="5">
        <f t="shared" si="5"/>
        <v>296.39999999999998</v>
      </c>
      <c r="D84" s="5">
        <v>277</v>
      </c>
    </row>
    <row r="85" spans="1:4">
      <c r="A85" t="s">
        <v>107</v>
      </c>
      <c r="B85" s="5">
        <v>247</v>
      </c>
      <c r="C85" s="5">
        <f t="shared" si="5"/>
        <v>296.39999999999998</v>
      </c>
      <c r="D85" s="5">
        <v>273</v>
      </c>
    </row>
    <row r="86" spans="1:4">
      <c r="A86" t="s">
        <v>108</v>
      </c>
      <c r="B86" s="5">
        <v>247</v>
      </c>
      <c r="D86" s="5">
        <v>132</v>
      </c>
    </row>
    <row r="87" spans="1:4">
      <c r="A87" t="s">
        <v>109</v>
      </c>
      <c r="B87" s="5">
        <v>247</v>
      </c>
      <c r="C87" s="5">
        <f>B87*1.2</f>
        <v>296.39999999999998</v>
      </c>
      <c r="D87" s="5">
        <v>282</v>
      </c>
    </row>
    <row r="88" spans="1:4">
      <c r="A88" t="s">
        <v>110</v>
      </c>
      <c r="B88" s="5">
        <v>247</v>
      </c>
      <c r="C88" s="5">
        <f>B88*1.2</f>
        <v>296.39999999999998</v>
      </c>
      <c r="D88" s="5">
        <v>273</v>
      </c>
    </row>
    <row r="89" spans="1:4">
      <c r="A89" t="s">
        <v>111</v>
      </c>
      <c r="B89" s="5">
        <v>247</v>
      </c>
      <c r="C89" s="5">
        <f>B89*1.2</f>
        <v>296.39999999999998</v>
      </c>
      <c r="D89" s="5">
        <v>274</v>
      </c>
    </row>
    <row r="91" spans="1:4">
      <c r="A91" s="47" t="s">
        <v>18</v>
      </c>
      <c r="B91" s="4"/>
      <c r="C91" s="4"/>
      <c r="D91" s="4"/>
    </row>
    <row r="92" spans="1:4">
      <c r="A92" s="48" t="s">
        <v>19</v>
      </c>
      <c r="B92" s="46"/>
      <c r="C92" s="46"/>
      <c r="D92" s="46"/>
    </row>
    <row r="93" spans="1:4">
      <c r="A93" s="47" t="s">
        <v>20</v>
      </c>
      <c r="B93" s="4"/>
      <c r="C93" s="4"/>
      <c r="D93" s="4"/>
    </row>
    <row r="94" spans="1:4">
      <c r="A94" s="48" t="s">
        <v>21</v>
      </c>
      <c r="B94" s="46"/>
      <c r="C94" s="46"/>
      <c r="D94" s="46"/>
    </row>
  </sheetData>
  <phoneticPr fontId="0" type="noConversion"/>
  <conditionalFormatting sqref="B91:D91">
    <cfRule type="cellIs" dxfId="28" priority="1" stopIfTrue="1" operator="equal">
      <formula>SUM(B4:B89)</formula>
    </cfRule>
  </conditionalFormatting>
  <conditionalFormatting sqref="B92:D92">
    <cfRule type="cellIs" dxfId="27" priority="2" stopIfTrue="1" operator="equal">
      <formula>MAX(B4:B89)</formula>
    </cfRule>
  </conditionalFormatting>
  <conditionalFormatting sqref="B93:D93">
    <cfRule type="cellIs" dxfId="26" priority="3" stopIfTrue="1" operator="equal">
      <formula>MIN(B4:B89)</formula>
    </cfRule>
  </conditionalFormatting>
  <conditionalFormatting sqref="B94:D94">
    <cfRule type="cellIs" dxfId="25" priority="4" stopIfTrue="1" operator="equal">
      <formula>AVERAGE(B4:B89)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8"/>
  <sheetViews>
    <sheetView zoomScaleNormal="130" workbookViewId="0">
      <selection activeCell="J39" sqref="J39"/>
    </sheetView>
  </sheetViews>
  <sheetFormatPr baseColWidth="10" defaultRowHeight="12.75"/>
  <cols>
    <col min="1" max="1" width="19.7109375" customWidth="1"/>
    <col min="2" max="2" width="11.5703125" bestFit="1" customWidth="1"/>
    <col min="3" max="3" width="14" customWidth="1"/>
    <col min="4" max="4" width="14.140625" customWidth="1"/>
  </cols>
  <sheetData>
    <row r="1" spans="1:4">
      <c r="B1" s="20"/>
    </row>
    <row r="3" spans="1:4" ht="15.75">
      <c r="A3" s="23"/>
      <c r="B3" s="24" t="s">
        <v>122</v>
      </c>
      <c r="C3" s="24" t="s">
        <v>169</v>
      </c>
      <c r="D3" s="24" t="s">
        <v>170</v>
      </c>
    </row>
    <row r="4" spans="1:4" ht="15.75">
      <c r="A4" s="25" t="s">
        <v>172</v>
      </c>
      <c r="B4" s="90">
        <v>45000</v>
      </c>
      <c r="C4" s="91"/>
      <c r="D4" s="90">
        <v>34000</v>
      </c>
    </row>
    <row r="5" spans="1:4" ht="15.75">
      <c r="A5" s="25" t="s">
        <v>173</v>
      </c>
      <c r="B5" s="90">
        <v>56000</v>
      </c>
      <c r="C5" s="90">
        <v>18500</v>
      </c>
      <c r="D5" s="91"/>
    </row>
    <row r="6" spans="1:4" ht="15.75">
      <c r="A6" s="25" t="s">
        <v>174</v>
      </c>
      <c r="B6" s="91"/>
      <c r="C6" s="90">
        <v>23700</v>
      </c>
      <c r="D6" s="90">
        <v>45000</v>
      </c>
    </row>
    <row r="7" spans="1:4" ht="15.75">
      <c r="A7" s="25" t="s">
        <v>175</v>
      </c>
      <c r="B7" s="90">
        <v>47800</v>
      </c>
      <c r="C7" s="90">
        <v>10430</v>
      </c>
      <c r="D7" s="91"/>
    </row>
    <row r="8" spans="1:4" ht="15">
      <c r="A8" s="23"/>
      <c r="B8" s="23"/>
      <c r="C8" s="23"/>
      <c r="D8" s="23"/>
    </row>
    <row r="9" spans="1:4" ht="15.75">
      <c r="A9" s="25" t="s">
        <v>18</v>
      </c>
      <c r="B9" s="42"/>
      <c r="C9" s="42"/>
      <c r="D9" s="42"/>
    </row>
    <row r="10" spans="1:4" ht="15.75">
      <c r="A10" s="25" t="s">
        <v>21</v>
      </c>
      <c r="B10" s="42"/>
      <c r="C10" s="42"/>
      <c r="D10" s="42"/>
    </row>
    <row r="14" spans="1:4" ht="15.75">
      <c r="A14" s="205" t="s">
        <v>171</v>
      </c>
      <c r="B14" s="205"/>
      <c r="C14" s="205"/>
      <c r="D14" s="205"/>
    </row>
    <row r="16" spans="1:4">
      <c r="A16" s="15"/>
      <c r="B16" s="15"/>
      <c r="C16" s="15"/>
      <c r="D16" s="15"/>
    </row>
    <row r="17" spans="1:4">
      <c r="A17" s="16" t="s">
        <v>188</v>
      </c>
      <c r="B17" s="15"/>
      <c r="C17" s="15"/>
      <c r="D17" s="15"/>
    </row>
    <row r="18" spans="1:4">
      <c r="A18" s="15"/>
      <c r="B18" s="15"/>
      <c r="C18" s="15"/>
      <c r="D18" s="15"/>
    </row>
  </sheetData>
  <mergeCells count="1">
    <mergeCell ref="A14:D14"/>
  </mergeCells>
  <phoneticPr fontId="0" type="noConversion"/>
  <conditionalFormatting sqref="C4">
    <cfRule type="cellIs" dxfId="24" priority="1" stopIfTrue="1" operator="equal">
      <formula>B4-D4</formula>
    </cfRule>
  </conditionalFormatting>
  <conditionalFormatting sqref="D5 D7">
    <cfRule type="cellIs" dxfId="23" priority="2" stopIfTrue="1" operator="equal">
      <formula>B5-C5</formula>
    </cfRule>
  </conditionalFormatting>
  <conditionalFormatting sqref="B6">
    <cfRule type="cellIs" dxfId="22" priority="3" stopIfTrue="1" operator="equal">
      <formula>D6+C6</formula>
    </cfRule>
  </conditionalFormatting>
  <conditionalFormatting sqref="B9:D9">
    <cfRule type="cellIs" dxfId="21" priority="4" stopIfTrue="1" operator="equal">
      <formula>SUM(B4:B8)</formula>
    </cfRule>
  </conditionalFormatting>
  <conditionalFormatting sqref="B10:D10">
    <cfRule type="cellIs" dxfId="20" priority="5" stopIfTrue="1" operator="equal">
      <formula>AVERAGE(B4:B7)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F15"/>
  <sheetViews>
    <sheetView tabSelected="1" workbookViewId="0">
      <selection activeCell="H14" sqref="H14"/>
    </sheetView>
  </sheetViews>
  <sheetFormatPr baseColWidth="10" defaultRowHeight="12.75"/>
  <cols>
    <col min="3" max="3" width="13" customWidth="1"/>
    <col min="4" max="4" width="16.85546875" customWidth="1"/>
  </cols>
  <sheetData>
    <row r="2" spans="1:6">
      <c r="A2" s="2" t="s">
        <v>251</v>
      </c>
      <c r="B2" s="20"/>
      <c r="C2" s="20"/>
      <c r="D2" s="20"/>
    </row>
    <row r="4" spans="1:6" ht="15">
      <c r="A4" s="206" t="s">
        <v>17</v>
      </c>
      <c r="B4" s="206"/>
      <c r="C4" s="44" t="s">
        <v>122</v>
      </c>
      <c r="D4" s="44" t="s">
        <v>123</v>
      </c>
    </row>
    <row r="5" spans="1:6" ht="15">
      <c r="A5" s="44" t="s">
        <v>117</v>
      </c>
      <c r="B5" s="44" t="s">
        <v>124</v>
      </c>
      <c r="C5" s="92">
        <v>45000</v>
      </c>
      <c r="D5" s="49" t="str">
        <f>IF(C5&gt;50000,"ja","nein")</f>
        <v>nein</v>
      </c>
      <c r="E5" s="204" t="s">
        <v>464</v>
      </c>
    </row>
    <row r="6" spans="1:6" ht="15">
      <c r="A6" s="44" t="s">
        <v>116</v>
      </c>
      <c r="B6" s="44" t="s">
        <v>125</v>
      </c>
      <c r="C6" s="92">
        <v>130000</v>
      </c>
      <c r="D6" s="49"/>
    </row>
    <row r="7" spans="1:6" ht="15">
      <c r="A7" s="44" t="s">
        <v>126</v>
      </c>
      <c r="B7" s="44" t="s">
        <v>127</v>
      </c>
      <c r="C7" s="92">
        <v>65000</v>
      </c>
      <c r="D7" s="49"/>
    </row>
    <row r="8" spans="1:6" ht="15">
      <c r="A8" s="44" t="s">
        <v>128</v>
      </c>
      <c r="B8" s="44" t="s">
        <v>129</v>
      </c>
      <c r="C8" s="92">
        <v>77000</v>
      </c>
      <c r="D8" s="49"/>
    </row>
    <row r="9" spans="1:6" ht="15">
      <c r="A9" s="44" t="s">
        <v>130</v>
      </c>
      <c r="B9" s="44" t="s">
        <v>131</v>
      </c>
      <c r="C9" s="92">
        <v>56000</v>
      </c>
      <c r="D9" s="49"/>
    </row>
    <row r="10" spans="1:6" ht="15">
      <c r="A10" s="44"/>
      <c r="B10" s="44"/>
      <c r="C10" s="44"/>
      <c r="D10" s="44"/>
    </row>
    <row r="12" spans="1:6" ht="15">
      <c r="A12" s="45"/>
      <c r="B12" s="45"/>
      <c r="C12" s="45"/>
      <c r="D12" s="45"/>
      <c r="E12" s="15"/>
      <c r="F12" s="15"/>
    </row>
    <row r="13" spans="1:6" ht="15">
      <c r="A13" s="88" t="s">
        <v>250</v>
      </c>
      <c r="B13" s="45"/>
      <c r="C13" s="45"/>
      <c r="D13" s="45"/>
      <c r="E13" s="15"/>
      <c r="F13" s="15"/>
    </row>
    <row r="14" spans="1:6" ht="15">
      <c r="A14" s="88" t="s">
        <v>252</v>
      </c>
      <c r="B14" s="45"/>
      <c r="C14" s="45"/>
      <c r="D14" s="45"/>
      <c r="E14" s="15"/>
      <c r="F14" s="15"/>
    </row>
    <row r="15" spans="1:6" ht="15">
      <c r="A15" s="45"/>
      <c r="B15" s="45"/>
      <c r="C15" s="45"/>
      <c r="D15" s="45"/>
      <c r="E15" s="15"/>
      <c r="F15" s="15"/>
    </row>
  </sheetData>
  <mergeCells count="1">
    <mergeCell ref="A4:B4"/>
  </mergeCells>
  <phoneticPr fontId="0" type="noConversion"/>
  <conditionalFormatting sqref="D5:D9 E5">
    <cfRule type="cellIs" dxfId="19" priority="1" stopIfTrue="1" operator="equal">
      <formula>IF(C5&gt;50000,"ja","nein")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START</vt:lpstr>
      <vt:lpstr>Rechnen</vt:lpstr>
      <vt:lpstr>Klassenparty</vt:lpstr>
      <vt:lpstr>Rechnung</vt:lpstr>
      <vt:lpstr>Noten</vt:lpstr>
      <vt:lpstr>Hausverkauf</vt:lpstr>
      <vt:lpstr>Kunden</vt:lpstr>
      <vt:lpstr>Abrechnung</vt:lpstr>
      <vt:lpstr>wenn 1</vt:lpstr>
      <vt:lpstr>wenn 2</vt:lpstr>
      <vt:lpstr>wenn 3</vt:lpstr>
      <vt:lpstr>Zinsen</vt:lpstr>
      <vt:lpstr>Telefonrechnung</vt:lpstr>
      <vt:lpstr>Mini-Haushalt</vt:lpstr>
      <vt:lpstr>Zufallszahl</vt:lpstr>
      <vt:lpstr>ECDL (Wenn)</vt:lpstr>
      <vt:lpstr>wenn 4</vt:lpstr>
      <vt:lpstr>wenn 5</vt:lpstr>
      <vt:lpstr>wenn 6</vt:lpstr>
      <vt:lpstr>Zusatzübung Stundenlohn</vt:lpstr>
      <vt:lpstr>Zusatzübung Datum</vt:lpstr>
      <vt:lpstr>Tipps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papapc</cp:lastModifiedBy>
  <dcterms:created xsi:type="dcterms:W3CDTF">1996-10-17T05:27:31Z</dcterms:created>
  <dcterms:modified xsi:type="dcterms:W3CDTF">2022-01-15T16:12:59Z</dcterms:modified>
</cp:coreProperties>
</file>